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225" windowWidth="10335" windowHeight="4695"/>
  </bookViews>
  <sheets>
    <sheet name="(1)_ETG" sheetId="7" r:id="rId1"/>
    <sheet name="(2)_ATS" sheetId="8" r:id="rId2"/>
    <sheet name="(3)_INT_EXT" sheetId="5" r:id="rId3"/>
    <sheet name="(4)_INT_EXT_ATS" sheetId="6" r:id="rId4"/>
    <sheet name="(5)_E_HU_PSPEC" sheetId="10" r:id="rId5"/>
    <sheet name="(6)_ENS_PSPEC" sheetId="9" r:id="rId6"/>
    <sheet name="(7)_ENS_ETR" sheetId="13" r:id="rId7"/>
    <sheet name="(8)_ENS_ATA" sheetId="14" r:id="rId8"/>
    <sheet name="(9)_ENS_ETUD" sheetId="15" r:id="rId9"/>
    <sheet name="(10)_ENS_CHER" sheetId="2" r:id="rId10"/>
    <sheet name="(11)_F_ATS" sheetId="1" r:id="rId11"/>
    <sheet name="(12)_CONTR" sheetId="3" r:id="rId12"/>
    <sheet name="(13)_FACULTES" sheetId="4" r:id="rId13"/>
    <sheet name="(14)_ATS_T_AGE" sheetId="16" r:id="rId14"/>
    <sheet name="(15)_MOUV_FON" sheetId="12" r:id="rId15"/>
    <sheet name="(16)_RECRUT_OU" sheetId="11" r:id="rId16"/>
    <sheet name="Feuil1" sheetId="17" r:id="rId17"/>
    <sheet name="Feuil2" sheetId="18" r:id="rId18"/>
  </sheets>
  <calcPr calcId="124519"/>
</workbook>
</file>

<file path=xl/calcChain.xml><?xml version="1.0" encoding="utf-8"?>
<calcChain xmlns="http://schemas.openxmlformats.org/spreadsheetml/2006/main">
  <c r="L47" i="11"/>
  <c r="K47"/>
  <c r="J47"/>
  <c r="I47"/>
  <c r="H47"/>
  <c r="G47"/>
  <c r="E47"/>
  <c r="D47"/>
  <c r="C47"/>
  <c r="G23" i="4"/>
  <c r="E23"/>
  <c r="D23"/>
  <c r="C23"/>
  <c r="B23"/>
  <c r="D42" i="9" l="1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AG16" l="1"/>
  <c r="AF17"/>
  <c r="AF16"/>
  <c r="G13" i="7"/>
  <c r="G14"/>
  <c r="G15"/>
  <c r="G16"/>
  <c r="G17"/>
  <c r="G18"/>
  <c r="G19"/>
  <c r="G20"/>
  <c r="G18" i="6"/>
  <c r="H18"/>
  <c r="I18"/>
  <c r="I17"/>
  <c r="I16"/>
  <c r="I15"/>
  <c r="L14"/>
  <c r="L17"/>
  <c r="L16"/>
  <c r="C23" i="7"/>
  <c r="D23"/>
  <c r="C34" i="6"/>
  <c r="C38"/>
  <c r="C37"/>
  <c r="C36"/>
  <c r="C35"/>
  <c r="D18"/>
  <c r="C18"/>
  <c r="I14"/>
  <c r="K14"/>
  <c r="D63" i="8"/>
  <c r="C63"/>
  <c r="U21"/>
  <c r="T21"/>
  <c r="S21"/>
  <c r="R21"/>
  <c r="Q21"/>
  <c r="P21"/>
  <c r="O21"/>
  <c r="N21"/>
  <c r="M21"/>
  <c r="K21"/>
  <c r="J21"/>
  <c r="I21"/>
  <c r="H21"/>
  <c r="F21"/>
  <c r="E21"/>
  <c r="D21"/>
  <c r="C21"/>
  <c r="W20"/>
  <c r="Z19"/>
  <c r="AA19" s="1"/>
  <c r="Y19"/>
  <c r="X19"/>
  <c r="W19"/>
  <c r="L19"/>
  <c r="G19"/>
  <c r="AA18"/>
  <c r="Y18"/>
  <c r="X18"/>
  <c r="W18"/>
  <c r="V18"/>
  <c r="G18"/>
  <c r="Z17"/>
  <c r="Y17"/>
  <c r="AA17" s="1"/>
  <c r="X17"/>
  <c r="W17"/>
  <c r="V17"/>
  <c r="G17"/>
  <c r="Z16"/>
  <c r="AA16" s="1"/>
  <c r="Y16"/>
  <c r="X16"/>
  <c r="W16"/>
  <c r="V16"/>
  <c r="V21" s="1"/>
  <c r="L16"/>
  <c r="G16"/>
  <c r="Z15"/>
  <c r="AA15" s="1"/>
  <c r="Y15"/>
  <c r="Y21" s="1"/>
  <c r="X15"/>
  <c r="W15"/>
  <c r="L15"/>
  <c r="G15"/>
  <c r="G21" s="1"/>
  <c r="AA14"/>
  <c r="Z14"/>
  <c r="X14"/>
  <c r="X21" s="1"/>
  <c r="W14"/>
  <c r="W21" s="1"/>
  <c r="L14"/>
  <c r="L21" s="1"/>
  <c r="AA21" l="1"/>
  <c r="Z21"/>
  <c r="H17" i="6" l="1"/>
  <c r="J39" l="1"/>
  <c r="H39"/>
  <c r="G39"/>
  <c r="D39"/>
  <c r="C39"/>
  <c r="D25" i="5" l="1"/>
  <c r="P34" i="10"/>
  <c r="P33"/>
  <c r="P32"/>
  <c r="P31"/>
  <c r="P29"/>
  <c r="P28"/>
  <c r="P26"/>
  <c r="P25"/>
  <c r="P24"/>
  <c r="P23"/>
  <c r="P22"/>
  <c r="P21"/>
  <c r="P20"/>
  <c r="P19"/>
  <c r="P18"/>
  <c r="P17"/>
  <c r="P16"/>
  <c r="P15"/>
  <c r="P14"/>
  <c r="P52"/>
  <c r="P51"/>
  <c r="P50"/>
  <c r="P49"/>
  <c r="P48"/>
  <c r="P47"/>
  <c r="P46"/>
  <c r="P45"/>
  <c r="P44"/>
  <c r="P43"/>
  <c r="P42"/>
  <c r="P41"/>
  <c r="P40"/>
  <c r="P39"/>
  <c r="O39"/>
  <c r="N39"/>
  <c r="C53"/>
  <c r="D14"/>
  <c r="B53"/>
  <c r="O34"/>
  <c r="N34"/>
  <c r="O33"/>
  <c r="N33"/>
  <c r="O32"/>
  <c r="N32"/>
  <c r="O31"/>
  <c r="N31"/>
  <c r="O30"/>
  <c r="N30"/>
  <c r="P30" s="1"/>
  <c r="O29"/>
  <c r="N29"/>
  <c r="O28"/>
  <c r="N28"/>
  <c r="O27"/>
  <c r="P27" s="1"/>
  <c r="N27"/>
  <c r="O26"/>
  <c r="N26"/>
  <c r="O25"/>
  <c r="N25"/>
  <c r="O24"/>
  <c r="N24"/>
  <c r="O23"/>
  <c r="N23"/>
  <c r="O22"/>
  <c r="N22"/>
  <c r="O21"/>
  <c r="N21"/>
  <c r="O20"/>
  <c r="N20"/>
  <c r="O19"/>
  <c r="N19"/>
  <c r="O18"/>
  <c r="N18"/>
  <c r="O17"/>
  <c r="N17"/>
  <c r="O16"/>
  <c r="N16"/>
  <c r="O15"/>
  <c r="N15"/>
  <c r="O14"/>
  <c r="N14"/>
  <c r="O52"/>
  <c r="N52"/>
  <c r="O51"/>
  <c r="N51"/>
  <c r="O50"/>
  <c r="N50"/>
  <c r="O49"/>
  <c r="N49"/>
  <c r="O48"/>
  <c r="N48"/>
  <c r="O47"/>
  <c r="N47"/>
  <c r="O46"/>
  <c r="N46"/>
  <c r="O45"/>
  <c r="N45"/>
  <c r="O44"/>
  <c r="N44"/>
  <c r="O43"/>
  <c r="N43"/>
  <c r="O42"/>
  <c r="N42"/>
  <c r="O41"/>
  <c r="N41"/>
  <c r="O40"/>
  <c r="N40"/>
  <c r="E21" i="3" l="1"/>
  <c r="E20"/>
  <c r="E19"/>
  <c r="E18"/>
  <c r="E17"/>
  <c r="E22" s="1"/>
  <c r="E16"/>
  <c r="L21"/>
  <c r="L20"/>
  <c r="L19"/>
  <c r="L18"/>
  <c r="L17"/>
  <c r="L16"/>
  <c r="K22"/>
  <c r="J22"/>
  <c r="I22"/>
  <c r="H22"/>
  <c r="F22"/>
  <c r="D22"/>
  <c r="C22"/>
  <c r="G22"/>
  <c r="O18" i="1"/>
  <c r="O17"/>
  <c r="O16"/>
  <c r="O15"/>
  <c r="H18"/>
  <c r="H17"/>
  <c r="H16"/>
  <c r="H15"/>
  <c r="O26" i="2"/>
  <c r="O25"/>
  <c r="O24"/>
  <c r="O23"/>
  <c r="O22"/>
  <c r="O21"/>
  <c r="O20"/>
  <c r="O19"/>
  <c r="O18"/>
  <c r="O17"/>
  <c r="O16"/>
  <c r="O15"/>
  <c r="O14"/>
  <c r="O13"/>
  <c r="H26"/>
  <c r="H25"/>
  <c r="H24"/>
  <c r="H23"/>
  <c r="H22"/>
  <c r="H21"/>
  <c r="H20"/>
  <c r="H19"/>
  <c r="H18"/>
  <c r="H17"/>
  <c r="H16"/>
  <c r="H15"/>
  <c r="H14"/>
  <c r="H13"/>
  <c r="N27"/>
  <c r="M27"/>
  <c r="L27"/>
  <c r="K27"/>
  <c r="J27"/>
  <c r="I27"/>
  <c r="G27"/>
  <c r="F27"/>
  <c r="E27"/>
  <c r="D27"/>
  <c r="C27"/>
  <c r="L22" i="3" l="1"/>
  <c r="H27" i="2"/>
  <c r="O27"/>
  <c r="O19" i="1"/>
  <c r="N19"/>
  <c r="M19"/>
  <c r="L19"/>
  <c r="J19"/>
  <c r="I19"/>
  <c r="H19"/>
  <c r="G19"/>
  <c r="F19"/>
  <c r="E19"/>
  <c r="D19"/>
  <c r="C19"/>
  <c r="K19"/>
  <c r="B43" i="9" l="1"/>
  <c r="AF28"/>
  <c r="AF26"/>
  <c r="AF20"/>
  <c r="AG42"/>
  <c r="AF42"/>
  <c r="AG41"/>
  <c r="AF41"/>
  <c r="AG40"/>
  <c r="AF40"/>
  <c r="AG39"/>
  <c r="AF39"/>
  <c r="AG38"/>
  <c r="AF38"/>
  <c r="AG37"/>
  <c r="AF37"/>
  <c r="AG36"/>
  <c r="AF36"/>
  <c r="AG35"/>
  <c r="AF35"/>
  <c r="AG34"/>
  <c r="AF34"/>
  <c r="AG33"/>
  <c r="AF33"/>
  <c r="AG32"/>
  <c r="AF32"/>
  <c r="AG31"/>
  <c r="AF31"/>
  <c r="AG30"/>
  <c r="AF30"/>
  <c r="AG29"/>
  <c r="AF29"/>
  <c r="AG28"/>
  <c r="AG27"/>
  <c r="AF27"/>
  <c r="AG26"/>
  <c r="AG25"/>
  <c r="AF25"/>
  <c r="AG24"/>
  <c r="AF24"/>
  <c r="AG23"/>
  <c r="AF23"/>
  <c r="AG22"/>
  <c r="AF22"/>
  <c r="AG21"/>
  <c r="AF21"/>
  <c r="AG20"/>
  <c r="AG19"/>
  <c r="AG18"/>
  <c r="AF18"/>
  <c r="AG17"/>
  <c r="AD43"/>
  <c r="AC43"/>
  <c r="AA43"/>
  <c r="Z43"/>
  <c r="X43"/>
  <c r="W43"/>
  <c r="U43"/>
  <c r="T43"/>
  <c r="R43"/>
  <c r="Q43"/>
  <c r="O43"/>
  <c r="N43"/>
  <c r="L43"/>
  <c r="K43"/>
  <c r="I43"/>
  <c r="H43"/>
  <c r="F43"/>
  <c r="E43"/>
  <c r="C43"/>
  <c r="AE42"/>
  <c r="AE41"/>
  <c r="AE40"/>
  <c r="AE39"/>
  <c r="AE38"/>
  <c r="AE37"/>
  <c r="AE36"/>
  <c r="AE35"/>
  <c r="AE34"/>
  <c r="AE33"/>
  <c r="AE32"/>
  <c r="AE31"/>
  <c r="AE30"/>
  <c r="AE29"/>
  <c r="AE28"/>
  <c r="AE27"/>
  <c r="AE26"/>
  <c r="AE25"/>
  <c r="AE24"/>
  <c r="AE23"/>
  <c r="AE22"/>
  <c r="AE21"/>
  <c r="AE20"/>
  <c r="AE19"/>
  <c r="AE18"/>
  <c r="AE43" s="1"/>
  <c r="AE17"/>
  <c r="AE16"/>
  <c r="AB42"/>
  <c r="AB41"/>
  <c r="AB40"/>
  <c r="AB39"/>
  <c r="AB38"/>
  <c r="AB37"/>
  <c r="AB36"/>
  <c r="AB35"/>
  <c r="AB34"/>
  <c r="AB33"/>
  <c r="AB32"/>
  <c r="AB31"/>
  <c r="AB30"/>
  <c r="AB29"/>
  <c r="AB28"/>
  <c r="AB27"/>
  <c r="AB26"/>
  <c r="AB25"/>
  <c r="AB24"/>
  <c r="AB23"/>
  <c r="AB22"/>
  <c r="AB21"/>
  <c r="AB20"/>
  <c r="AB19"/>
  <c r="AB18"/>
  <c r="AB17"/>
  <c r="AB16"/>
  <c r="AB43" s="1"/>
  <c r="Y42"/>
  <c r="Y41"/>
  <c r="Y40"/>
  <c r="Y39"/>
  <c r="Y38"/>
  <c r="Y37"/>
  <c r="Y36"/>
  <c r="Y35"/>
  <c r="Y34"/>
  <c r="Y33"/>
  <c r="Y32"/>
  <c r="Y31"/>
  <c r="Y30"/>
  <c r="Y29"/>
  <c r="Y28"/>
  <c r="Y27"/>
  <c r="Y26"/>
  <c r="Y25"/>
  <c r="Y24"/>
  <c r="Y23"/>
  <c r="Y22"/>
  <c r="Y21"/>
  <c r="Y20"/>
  <c r="Y19"/>
  <c r="Y18"/>
  <c r="Y17"/>
  <c r="Y16"/>
  <c r="Y43" s="1"/>
  <c r="V42"/>
  <c r="V41"/>
  <c r="V40"/>
  <c r="V39"/>
  <c r="V38"/>
  <c r="V37"/>
  <c r="V36"/>
  <c r="V35"/>
  <c r="V34"/>
  <c r="V33"/>
  <c r="V32"/>
  <c r="V31"/>
  <c r="V30"/>
  <c r="V29"/>
  <c r="V28"/>
  <c r="V27"/>
  <c r="V26"/>
  <c r="V25"/>
  <c r="V24"/>
  <c r="V23"/>
  <c r="V22"/>
  <c r="V21"/>
  <c r="V20"/>
  <c r="V19"/>
  <c r="V18"/>
  <c r="V17"/>
  <c r="V43" s="1"/>
  <c r="V16"/>
  <c r="S42"/>
  <c r="S41"/>
  <c r="S40"/>
  <c r="S39"/>
  <c r="S38"/>
  <c r="S37"/>
  <c r="S36"/>
  <c r="S35"/>
  <c r="S34"/>
  <c r="S33"/>
  <c r="S32"/>
  <c r="S31"/>
  <c r="S30"/>
  <c r="S29"/>
  <c r="S28"/>
  <c r="S27"/>
  <c r="S26"/>
  <c r="S25"/>
  <c r="S24"/>
  <c r="S23"/>
  <c r="S22"/>
  <c r="S21"/>
  <c r="S20"/>
  <c r="S19"/>
  <c r="S18"/>
  <c r="S17"/>
  <c r="S16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M42"/>
  <c r="M41"/>
  <c r="M40"/>
  <c r="M39"/>
  <c r="M38"/>
  <c r="M37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M52" i="10"/>
  <c r="M51"/>
  <c r="M50"/>
  <c r="M49"/>
  <c r="M48"/>
  <c r="M47"/>
  <c r="M46"/>
  <c r="M45"/>
  <c r="M44"/>
  <c r="M43"/>
  <c r="M42"/>
  <c r="M41"/>
  <c r="M40"/>
  <c r="M39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J52"/>
  <c r="J51"/>
  <c r="J50"/>
  <c r="J49"/>
  <c r="J48"/>
  <c r="J47"/>
  <c r="J46"/>
  <c r="J45"/>
  <c r="J44"/>
  <c r="J43"/>
  <c r="J42"/>
  <c r="J41"/>
  <c r="J40"/>
  <c r="J39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53" s="1"/>
  <c r="G52"/>
  <c r="G51"/>
  <c r="G50"/>
  <c r="G49"/>
  <c r="G48"/>
  <c r="G47"/>
  <c r="G46"/>
  <c r="G45"/>
  <c r="G44"/>
  <c r="G43"/>
  <c r="G42"/>
  <c r="G41"/>
  <c r="G40"/>
  <c r="G39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53" s="1"/>
  <c r="D52"/>
  <c r="D51"/>
  <c r="D50"/>
  <c r="D49"/>
  <c r="D48"/>
  <c r="D47"/>
  <c r="D46"/>
  <c r="D45"/>
  <c r="D44"/>
  <c r="D43"/>
  <c r="D42"/>
  <c r="D41"/>
  <c r="D40"/>
  <c r="D39"/>
  <c r="D34"/>
  <c r="D33"/>
  <c r="D32"/>
  <c r="D31"/>
  <c r="D30"/>
  <c r="D53" s="1"/>
  <c r="D29"/>
  <c r="D28"/>
  <c r="D27"/>
  <c r="D26"/>
  <c r="D25"/>
  <c r="D24"/>
  <c r="D23"/>
  <c r="D22"/>
  <c r="D21"/>
  <c r="D20"/>
  <c r="D19"/>
  <c r="D18"/>
  <c r="D17"/>
  <c r="D16"/>
  <c r="D15"/>
  <c r="O53"/>
  <c r="N53"/>
  <c r="L53"/>
  <c r="K53"/>
  <c r="I53"/>
  <c r="H53"/>
  <c r="F53"/>
  <c r="E53"/>
  <c r="AH33" i="9" l="1"/>
  <c r="AG43"/>
  <c r="P53" i="10"/>
  <c r="G43" i="9"/>
  <c r="S43"/>
  <c r="J43"/>
  <c r="AF19"/>
  <c r="AF43" s="1"/>
  <c r="M43"/>
  <c r="P43"/>
  <c r="AH17"/>
  <c r="AH41"/>
  <c r="AH36"/>
  <c r="AH20"/>
  <c r="AH30"/>
  <c r="AH38"/>
  <c r="AH25"/>
  <c r="AH18"/>
  <c r="AH22"/>
  <c r="AH24"/>
  <c r="AH26"/>
  <c r="AH28"/>
  <c r="AH32"/>
  <c r="AH34"/>
  <c r="AH40"/>
  <c r="AH42"/>
  <c r="AH23"/>
  <c r="AH27"/>
  <c r="AH31"/>
  <c r="AH35"/>
  <c r="AH37"/>
  <c r="AH39"/>
  <c r="AH21"/>
  <c r="AH29"/>
  <c r="M53" i="10"/>
  <c r="AH19" i="9" l="1"/>
  <c r="K37" i="6"/>
  <c r="I37"/>
  <c r="E37"/>
  <c r="K38"/>
  <c r="I38"/>
  <c r="E38"/>
  <c r="I36"/>
  <c r="I35"/>
  <c r="I34"/>
  <c r="I33"/>
  <c r="K36"/>
  <c r="K35"/>
  <c r="K34"/>
  <c r="K33"/>
  <c r="E36"/>
  <c r="E35"/>
  <c r="E34"/>
  <c r="E33"/>
  <c r="L33" s="1"/>
  <c r="L39" s="1"/>
  <c r="K17"/>
  <c r="K16"/>
  <c r="K15"/>
  <c r="E17"/>
  <c r="E16"/>
  <c r="E15"/>
  <c r="E14"/>
  <c r="I24" i="5"/>
  <c r="I23"/>
  <c r="I22"/>
  <c r="I21"/>
  <c r="I20"/>
  <c r="I19"/>
  <c r="I18"/>
  <c r="I17"/>
  <c r="I16"/>
  <c r="I15"/>
  <c r="I14"/>
  <c r="I13"/>
  <c r="I12"/>
  <c r="I11"/>
  <c r="E24"/>
  <c r="L24" s="1"/>
  <c r="E23"/>
  <c r="L23" s="1"/>
  <c r="E22"/>
  <c r="L22" s="1"/>
  <c r="E21"/>
  <c r="L21" s="1"/>
  <c r="E20"/>
  <c r="L20" s="1"/>
  <c r="E19"/>
  <c r="L19" s="1"/>
  <c r="E18"/>
  <c r="L18" s="1"/>
  <c r="E17"/>
  <c r="L17" s="1"/>
  <c r="E16"/>
  <c r="L16" s="1"/>
  <c r="E15"/>
  <c r="L15" s="1"/>
  <c r="E14"/>
  <c r="L14" s="1"/>
  <c r="E13"/>
  <c r="L13" s="1"/>
  <c r="E12"/>
  <c r="L12" s="1"/>
  <c r="E11"/>
  <c r="L11" s="1"/>
  <c r="J25"/>
  <c r="H25"/>
  <c r="G25"/>
  <c r="C25"/>
  <c r="K24"/>
  <c r="K23"/>
  <c r="K22"/>
  <c r="K21"/>
  <c r="K20"/>
  <c r="K19"/>
  <c r="K18"/>
  <c r="K17"/>
  <c r="K16"/>
  <c r="K15"/>
  <c r="K14"/>
  <c r="K13"/>
  <c r="K12"/>
  <c r="K11"/>
  <c r="AT22" i="7"/>
  <c r="AS22"/>
  <c r="AU22" s="1"/>
  <c r="AT21"/>
  <c r="AS21"/>
  <c r="AU21" s="1"/>
  <c r="AT20"/>
  <c r="AS20"/>
  <c r="AT19"/>
  <c r="AS19"/>
  <c r="AT18"/>
  <c r="AS18"/>
  <c r="AT17"/>
  <c r="AS17"/>
  <c r="AT16"/>
  <c r="AS16"/>
  <c r="AT15"/>
  <c r="AS15"/>
  <c r="AT14"/>
  <c r="AS14"/>
  <c r="AT13"/>
  <c r="AS13"/>
  <c r="E23"/>
  <c r="AA22"/>
  <c r="AA21"/>
  <c r="AA20"/>
  <c r="AA19"/>
  <c r="AA18"/>
  <c r="AA17"/>
  <c r="AA16"/>
  <c r="AA15"/>
  <c r="AA14"/>
  <c r="AA13"/>
  <c r="V22"/>
  <c r="V21"/>
  <c r="V20"/>
  <c r="V19"/>
  <c r="V18"/>
  <c r="V17"/>
  <c r="V16"/>
  <c r="V15"/>
  <c r="V14"/>
  <c r="V13"/>
  <c r="Q22"/>
  <c r="Q21"/>
  <c r="Q20"/>
  <c r="Q19"/>
  <c r="Q18"/>
  <c r="Q17"/>
  <c r="Q16"/>
  <c r="Q15"/>
  <c r="Q14"/>
  <c r="Q13"/>
  <c r="L22"/>
  <c r="L21"/>
  <c r="L20"/>
  <c r="L19"/>
  <c r="L18"/>
  <c r="L17"/>
  <c r="L16"/>
  <c r="L15"/>
  <c r="L14"/>
  <c r="L13"/>
  <c r="G22"/>
  <c r="G21"/>
  <c r="G57"/>
  <c r="G56"/>
  <c r="G55"/>
  <c r="G54"/>
  <c r="G53"/>
  <c r="G52"/>
  <c r="G51"/>
  <c r="G50"/>
  <c r="G49"/>
  <c r="G48"/>
  <c r="K18" i="6" l="1"/>
  <c r="AU13" i="7"/>
  <c r="AU16"/>
  <c r="AU20"/>
  <c r="AU14"/>
  <c r="AU18"/>
  <c r="AS23"/>
  <c r="AU15"/>
  <c r="AU17"/>
  <c r="AU19"/>
  <c r="I39" i="6"/>
  <c r="E18"/>
  <c r="E39"/>
  <c r="K39"/>
  <c r="L15"/>
  <c r="L25" i="5"/>
  <c r="K25"/>
  <c r="E25"/>
  <c r="I25"/>
  <c r="AR22" i="7"/>
  <c r="AR21"/>
  <c r="AR20"/>
  <c r="AR19"/>
  <c r="AR18"/>
  <c r="AR17"/>
  <c r="AR16"/>
  <c r="AR15"/>
  <c r="AR14"/>
  <c r="AR13"/>
  <c r="AQ22"/>
  <c r="AQ21"/>
  <c r="AQ20"/>
  <c r="AQ19"/>
  <c r="AQ18"/>
  <c r="AQ17"/>
  <c r="AQ16"/>
  <c r="AQ15"/>
  <c r="AQ14"/>
  <c r="AQ13"/>
  <c r="AP23"/>
  <c r="AO23"/>
  <c r="AN23"/>
  <c r="AM23"/>
  <c r="AL23"/>
  <c r="AK23"/>
  <c r="AJ23"/>
  <c r="AI23"/>
  <c r="AH23"/>
  <c r="AG23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AA57"/>
  <c r="AA56"/>
  <c r="AA55"/>
  <c r="AA54"/>
  <c r="AA53"/>
  <c r="AA52"/>
  <c r="AA51"/>
  <c r="AA50"/>
  <c r="AA49"/>
  <c r="AA48"/>
  <c r="Z57"/>
  <c r="Y57"/>
  <c r="Z56"/>
  <c r="Y56"/>
  <c r="Z55"/>
  <c r="Y55"/>
  <c r="Z54"/>
  <c r="Y54"/>
  <c r="Z53"/>
  <c r="Y53"/>
  <c r="Z52"/>
  <c r="Y52"/>
  <c r="Z51"/>
  <c r="Y51"/>
  <c r="Z50"/>
  <c r="Y50"/>
  <c r="Z49"/>
  <c r="Y49"/>
  <c r="Z48"/>
  <c r="Y48"/>
  <c r="X57"/>
  <c r="X56"/>
  <c r="X55"/>
  <c r="X54"/>
  <c r="X53"/>
  <c r="X52"/>
  <c r="X51"/>
  <c r="X50"/>
  <c r="X49"/>
  <c r="X48"/>
  <c r="W57"/>
  <c r="W56"/>
  <c r="W55"/>
  <c r="W54"/>
  <c r="W53"/>
  <c r="W52"/>
  <c r="W51"/>
  <c r="W50"/>
  <c r="W49"/>
  <c r="W48"/>
  <c r="V58"/>
  <c r="U58"/>
  <c r="T58"/>
  <c r="S58"/>
  <c r="R58"/>
  <c r="Q58"/>
  <c r="P58"/>
  <c r="O58"/>
  <c r="N58"/>
  <c r="M58"/>
  <c r="L58"/>
  <c r="K58"/>
  <c r="J58"/>
  <c r="I58"/>
  <c r="H58"/>
  <c r="G58"/>
  <c r="F58"/>
  <c r="E58"/>
  <c r="D58"/>
  <c r="C58"/>
  <c r="L18" i="6" l="1"/>
  <c r="Y58" i="7"/>
  <c r="AT23"/>
  <c r="AR23"/>
  <c r="AQ23"/>
  <c r="AU23"/>
  <c r="AA58"/>
  <c r="Z58"/>
  <c r="X58"/>
  <c r="W58"/>
  <c r="D43" i="9"/>
  <c r="AH16"/>
  <c r="AH43" s="1"/>
</calcChain>
</file>

<file path=xl/sharedStrings.xml><?xml version="1.0" encoding="utf-8"?>
<sst xmlns="http://schemas.openxmlformats.org/spreadsheetml/2006/main" count="985" uniqueCount="287">
  <si>
    <t xml:space="preserve"> </t>
  </si>
  <si>
    <r>
      <t>Ma</t>
    </r>
    <r>
      <rPr>
        <b/>
        <sz val="10"/>
        <rFont val="Calibri"/>
        <family val="2"/>
      </rPr>
      <t>Î</t>
    </r>
    <r>
      <rPr>
        <b/>
        <sz val="10"/>
        <rFont val="Arial"/>
        <family val="2"/>
      </rPr>
      <t>tre de Conférences Classe "A"</t>
    </r>
  </si>
  <si>
    <r>
      <t>Ma</t>
    </r>
    <r>
      <rPr>
        <b/>
        <sz val="10"/>
        <rFont val="Calibri"/>
        <family val="2"/>
      </rPr>
      <t>î</t>
    </r>
    <r>
      <rPr>
        <b/>
        <sz val="10"/>
        <rFont val="Arial"/>
        <family val="2"/>
      </rPr>
      <t>tre de Conférences Hospitalo- Universitaire Classe "A"</t>
    </r>
  </si>
  <si>
    <r>
      <t>Ma</t>
    </r>
    <r>
      <rPr>
        <b/>
        <sz val="10"/>
        <rFont val="Calibri"/>
        <family val="2"/>
      </rPr>
      <t>î</t>
    </r>
    <r>
      <rPr>
        <b/>
        <sz val="10"/>
        <rFont val="Arial"/>
        <family val="2"/>
      </rPr>
      <t>tre de Conférences Classe "B"</t>
    </r>
  </si>
  <si>
    <r>
      <t>Ma</t>
    </r>
    <r>
      <rPr>
        <b/>
        <sz val="10"/>
        <rFont val="Calibri"/>
        <family val="2"/>
      </rPr>
      <t>î</t>
    </r>
    <r>
      <rPr>
        <b/>
        <sz val="10"/>
        <rFont val="Arial"/>
        <family val="2"/>
      </rPr>
      <t>tre de Conférences Hospitalo- Universitaire Classe "B"</t>
    </r>
  </si>
  <si>
    <r>
      <t>Ma</t>
    </r>
    <r>
      <rPr>
        <b/>
        <sz val="10"/>
        <rFont val="Calibri"/>
        <family val="2"/>
      </rPr>
      <t>î</t>
    </r>
    <r>
      <rPr>
        <b/>
        <sz val="10"/>
        <rFont val="Arial"/>
        <family val="2"/>
      </rPr>
      <t>tre Assistant Classe "A"</t>
    </r>
  </si>
  <si>
    <r>
      <t>Ma</t>
    </r>
    <r>
      <rPr>
        <b/>
        <sz val="10"/>
        <rFont val="Calibri"/>
        <family val="2"/>
      </rPr>
      <t>î</t>
    </r>
    <r>
      <rPr>
        <b/>
        <sz val="10"/>
        <rFont val="Arial"/>
        <family val="2"/>
      </rPr>
      <t xml:space="preserve">tre Assistant Hospitalo- Universitaire </t>
    </r>
  </si>
  <si>
    <r>
      <t>Ma</t>
    </r>
    <r>
      <rPr>
        <b/>
        <sz val="10"/>
        <rFont val="Calibri"/>
        <family val="2"/>
      </rPr>
      <t>î</t>
    </r>
    <r>
      <rPr>
        <b/>
        <sz val="10"/>
        <rFont val="Arial"/>
        <family val="2"/>
      </rPr>
      <t>tre Assistant Classe "B"</t>
    </r>
  </si>
  <si>
    <t>Assistant</t>
  </si>
  <si>
    <t>ETAB</t>
  </si>
  <si>
    <t>GRADE</t>
  </si>
  <si>
    <t>DEPART DEFENETIF</t>
  </si>
  <si>
    <t>SERVICE NATIONAL</t>
  </si>
  <si>
    <t>MISE EN DISPOSITION</t>
  </si>
  <si>
    <t>DETACHEMENT</t>
  </si>
  <si>
    <t>AUTRES</t>
  </si>
  <si>
    <t>TOTAL</t>
  </si>
  <si>
    <t>REVOCATION</t>
  </si>
  <si>
    <t>MUTATION</t>
  </si>
  <si>
    <t>DEMISSION</t>
  </si>
  <si>
    <t>RETRAITE</t>
  </si>
  <si>
    <t>PERSONNELS DE CONCEPTION</t>
  </si>
  <si>
    <t xml:space="preserve">PERSONNELS D'APPLICATION </t>
  </si>
  <si>
    <t>PERSONNELS DE MAITRISE</t>
  </si>
  <si>
    <t>Adjoint d'Enseignement Supérieur</t>
  </si>
  <si>
    <t>MISE EN DISPO</t>
  </si>
  <si>
    <t>MOUVEMENTS FONCTIONNELS DES ATS AU TITRE DE L'ANNEE BUDGETAIRE ARRETE AU 31/12 DE CHAQUE ANNEE</t>
  </si>
  <si>
    <t>RESILIATION DE CONTRACT</t>
  </si>
  <si>
    <t>MOUVEMENTS FONCTIONNELS DES AGENTS CONTRACTUELS AU TITRE DE L'ANNEE BUDGETAIRE ARRETE AU 31/12 DE CHAQUE ANNEE</t>
  </si>
  <si>
    <t>DEPART TEMPORAIRE</t>
  </si>
  <si>
    <t>NOMINATION DES FACULTES</t>
  </si>
  <si>
    <t>NOMBRES DE DEPARTEMENTS</t>
  </si>
  <si>
    <t>EFFECTIFS ETUDIANTS</t>
  </si>
  <si>
    <t>EFFECTIFS ENSEIGNANTS</t>
  </si>
  <si>
    <t>TAUX D'ENCADREMENT</t>
  </si>
  <si>
    <t>EFFECTIFS ATS DONT CONTRACTUELS</t>
  </si>
  <si>
    <t>NOMINATION DES INSTITUTS</t>
  </si>
  <si>
    <t>REPUBLIQUE ALGERIENNE DEMOCRATIQUE ET POPULAIRE</t>
  </si>
  <si>
    <t>MINISTERE DE L'ENSEIGNEMENT SUPERIEUR ET DE LA RECHERCHE SCIENTIFIQUE</t>
  </si>
  <si>
    <t>DIRECTION DES RESSOURCES HUMAINES</t>
  </si>
  <si>
    <t>FICHE DE RENSEIGNEMENTS DES UNIVERSITES ARRETE AU 31/12</t>
  </si>
  <si>
    <t>ETABLISSEMENT:</t>
  </si>
  <si>
    <t>DECRET DE CREATION :</t>
  </si>
  <si>
    <t>DECRET MODIFICATIF :</t>
  </si>
  <si>
    <t>FICHE DE RENSEIGNEMENTS DES ECOLES HORS UNIVERSITE ARRETE AU 31/12</t>
  </si>
  <si>
    <t>FICHE DE RENSEIGNEMENTS DES CENTRES UNIVERSITAIRES ARRETE AU 31/12</t>
  </si>
  <si>
    <t>NOMINATION DES DEPARTEMENTS</t>
  </si>
  <si>
    <t>PERSONNELS D'EXECUTION</t>
  </si>
  <si>
    <t>DECES</t>
  </si>
  <si>
    <t>Professeur</t>
  </si>
  <si>
    <t>Professeur Hospitalo- Universitaire</t>
  </si>
  <si>
    <t>Professeur Formateur de L'enseignement Secondaire</t>
  </si>
  <si>
    <t>Professeur Principal de L'enseignement Secondaire</t>
  </si>
  <si>
    <t>Professeur de L'enseignement Secondaire</t>
  </si>
  <si>
    <t>AGENT DE PREVENTION NIVEAU 1</t>
  </si>
  <si>
    <t>NOMBRES DE LABORATOIRES</t>
  </si>
  <si>
    <t>NOMBRES DE POSTES OCCUPES</t>
  </si>
  <si>
    <t>DIFFERENCE</t>
  </si>
  <si>
    <t>MOUVEMENTS FONCTIONNELS DES ENSEIGNANTS CHERCHEURS ET ENSEIGNANTS HOSPITALO-UNIVERSITAIRES AU TITRE DE L'ANNEE BUDGETAIRE ARRETE AU 31/12 DE CHAQUE ANNEE</t>
  </si>
  <si>
    <t>DEPART DEFINITIF</t>
  </si>
  <si>
    <t>CONGE SANS SOLDE</t>
  </si>
  <si>
    <t>NOMINATIONS DES FACULTES</t>
  </si>
  <si>
    <t>RECRUTEMENT INTERNE</t>
  </si>
  <si>
    <t>RECRUTEMENT EXTERNE</t>
  </si>
  <si>
    <t>JUSTIFICATION DES POSTES VACCANTS</t>
  </si>
  <si>
    <t>NOMBRES DE POSTES VACCANTS AU COURS DE L'ANNEE</t>
  </si>
  <si>
    <t xml:space="preserve">NOMBRES DE POSTES OUVERTS(2) </t>
  </si>
  <si>
    <t>TOTAL DE POSTES OUVERTS (1)+(2)</t>
  </si>
  <si>
    <t>CONGE MALADIE LONGUE DUREE</t>
  </si>
  <si>
    <t xml:space="preserve">RECRUTEMENT INTERNE ET EXTERNE DES (ATS) AU TITRE DE L'ANNEE BUDGETAIRE ARRETE AU 30/04 </t>
  </si>
  <si>
    <t xml:space="preserve">NOMBRES DES POSTES OUVERTS (1) </t>
  </si>
  <si>
    <t>TOTAL DES POSTES OUVERTS (1)+(2)</t>
  </si>
  <si>
    <t>NOMBRES DES POSTES OUVERTS(1)</t>
  </si>
  <si>
    <t>NOMBRES DES POSTES OCCUPES</t>
  </si>
  <si>
    <t>NOMBRES DES POSTES OUVERTS (2)</t>
  </si>
  <si>
    <t>NOMBRES DES POSTES VACCANTS AU COURS DE L'ANNEE</t>
  </si>
  <si>
    <t xml:space="preserve">  REPUBLIQUE ALGERIENNE DEMOCRATIQUE ET POPULAIRE</t>
  </si>
  <si>
    <t>ETABLISSEMENT</t>
  </si>
  <si>
    <t>TRANCHE D’AGE</t>
  </si>
  <si>
    <t>GRADES</t>
  </si>
  <si>
    <t>Prof</t>
  </si>
  <si>
    <t>M-C/A</t>
  </si>
  <si>
    <t>M-C/B</t>
  </si>
  <si>
    <t>M-A/A</t>
  </si>
  <si>
    <t>M-A/B</t>
  </si>
  <si>
    <t>PFES</t>
  </si>
  <si>
    <t>ASS</t>
  </si>
  <si>
    <t>PES</t>
  </si>
  <si>
    <t xml:space="preserve">TOTAL </t>
  </si>
  <si>
    <t>TOTAL M+F</t>
  </si>
  <si>
    <t>DONT FEMMES</t>
  </si>
  <si>
    <t>DONT POSTES SUPERIEURS</t>
  </si>
  <si>
    <t>M</t>
  </si>
  <si>
    <t>F</t>
  </si>
  <si>
    <t>TOTAL DES POSTES SUPERIEURS</t>
  </si>
  <si>
    <t>moins de 30ans</t>
  </si>
  <si>
    <t>56-60</t>
  </si>
  <si>
    <t>71-75</t>
  </si>
  <si>
    <t>plus de75ans</t>
  </si>
  <si>
    <t>Prof H.U</t>
  </si>
  <si>
    <t>M/C H.U A</t>
  </si>
  <si>
    <t>M/C H.U B</t>
  </si>
  <si>
    <t>M/AS.H.UNIV</t>
  </si>
  <si>
    <t>ETAT DES EFFECTIFS (ATS) PAR TRANCHE D'AGE ARRETE AU 30/04</t>
  </si>
  <si>
    <t>NIVEAU DE QUALIFICATION</t>
  </si>
  <si>
    <t xml:space="preserve"> TRANCHE D'AGE         </t>
  </si>
  <si>
    <t>ENCADREMENT</t>
  </si>
  <si>
    <t>APPLICATION</t>
  </si>
  <si>
    <t>MAITRISE</t>
  </si>
  <si>
    <t>EXECUTION</t>
  </si>
  <si>
    <t>moins de 20ans</t>
  </si>
  <si>
    <t>20-33</t>
  </si>
  <si>
    <t>31-40</t>
  </si>
  <si>
    <t>41-45</t>
  </si>
  <si>
    <t>46-50</t>
  </si>
  <si>
    <t>51-55</t>
  </si>
  <si>
    <t>plus de 60ans</t>
  </si>
  <si>
    <t>TOTAL-1-</t>
  </si>
  <si>
    <t>ETAT DES EFFECTIFS CONTRACTUELS PAR TRANCHE D'AGE ARRETE AU 30/04</t>
  </si>
  <si>
    <t>Contractuel</t>
  </si>
  <si>
    <t>ATS Dont contractuels</t>
  </si>
  <si>
    <t xml:space="preserve">ETAT DES ENSEIGNANTS PAR SPECIALITE AU TITRE DE L'ANNEE BUDGETAIRE </t>
  </si>
  <si>
    <t>ARRETE AU 30 AVRIL</t>
  </si>
  <si>
    <t>SPE</t>
  </si>
  <si>
    <t>Maître de Conférence</t>
  </si>
  <si>
    <t>Maître Assistant</t>
  </si>
  <si>
    <t xml:space="preserve"> Assistant</t>
  </si>
  <si>
    <t>Professeur formateur de l'enseignement secondair</t>
  </si>
  <si>
    <t>Professeur principal de l'enseignement secondair</t>
  </si>
  <si>
    <t>Professeur de l'enseignement secondair</t>
  </si>
  <si>
    <t>Adjoint d'enseignement</t>
  </si>
  <si>
    <t>Classe "A"</t>
  </si>
  <si>
    <t>Classe "B"</t>
  </si>
  <si>
    <t>HOM</t>
  </si>
  <si>
    <t>FEM</t>
  </si>
  <si>
    <t>Total</t>
  </si>
  <si>
    <t>Mathématiques</t>
  </si>
  <si>
    <t>Physique</t>
  </si>
  <si>
    <t>Chimie</t>
  </si>
  <si>
    <t>…………….</t>
  </si>
  <si>
    <t>ETAT DES ENSEIGNANTS HOSPITALO-UNIVERSITAIRES PAR SPECIALITE AU TITRE DE L'ANNEE BUDGETAIRE</t>
  </si>
  <si>
    <t>Professeur Hospitalo-Universitaire</t>
  </si>
  <si>
    <t>Maître de Conférence  Hospitalo-Universitaire</t>
  </si>
  <si>
    <t>Maître Assistant Hospitalo-Universitaire</t>
  </si>
  <si>
    <t>ETAT DES ENSEIGNANTS ETRANGER PAR SPECIALITE AU TITRE DE L'ANNEE BUDGETAIRE</t>
  </si>
  <si>
    <t>ENSEIGNANTS ASSURANT DES TACHES ACCESSOIRES AU TITRE DE L'ANNEE BUDGETAIRE</t>
  </si>
  <si>
    <t>ARRETE AU 31  DECEMBRE</t>
  </si>
  <si>
    <t xml:space="preserve">Nombre d'heures </t>
  </si>
  <si>
    <t>ETAT DES ENSEIGNANTS ET EFFECTIFS ETUDIANTS AU TITRE DE L'ANNEE UNIVERSITAIRE</t>
  </si>
  <si>
    <t>PERSONNEL ENSEIGNANT CHERCHEUR (*)</t>
  </si>
  <si>
    <t>REELS ENSEIGNANTS AU 31/12/2015</t>
  </si>
  <si>
    <t>POST GRADUATION</t>
  </si>
  <si>
    <t>GRADUATION</t>
  </si>
  <si>
    <t xml:space="preserve">  (*) personnel enseignant-chercheur, il est entendu les enseignants chercheurs et les enseignants chercheurs hospitalo-universitaire </t>
  </si>
  <si>
    <t xml:space="preserve">RECRUTEMENT INTERNE ET EXTERNE DES (ATS) DES ŒUVRES UNIVERSITAIRES AU TITRE DE L'ANNEE BUDGETAIRE ARRETE AU 30/04 </t>
  </si>
  <si>
    <t>MOUVEMENTS FONCTIONNELS DES ATS  DES ŒUVRES UNIVERSITAIRES AU TITRE DE L'ANNEE BUDGETAIRE ARRETE AU 31/12 DE CHAQUE ANNEE</t>
  </si>
  <si>
    <t xml:space="preserve">RECRUTEMENTS INTERNE ET EXTERNE DES ENSEIGNANTS CHERCHEURS ET ENSEIGNANTS HOSPITALO-UNIVERSITAIRES AU TITRE DE L'ANNEE BUDGETAIRE ARRETE AU 30/04 </t>
  </si>
  <si>
    <t>ETAT DES EFFECTIFS ENSEIGNANTS PAR TRANCHE D'AGE ARRETE AU 31-12-2017</t>
  </si>
  <si>
    <t>Agent de prevention de Niveau 1</t>
  </si>
  <si>
    <t>Agent de prevention de Niveau 2</t>
  </si>
  <si>
    <t>OPN1</t>
  </si>
  <si>
    <t>Gardien</t>
  </si>
  <si>
    <t>20-30</t>
  </si>
  <si>
    <t>61-65</t>
  </si>
  <si>
    <t>66-70</t>
  </si>
  <si>
    <t>recrutement centralisé au niveau du ministère</t>
  </si>
  <si>
    <t>manque de candidats dans certaines spécialités</t>
  </si>
  <si>
    <t>01 poste récupéré</t>
  </si>
  <si>
    <t>02 postes récupérés</t>
  </si>
  <si>
    <t>Conducteur d’automobile de niveau 1</t>
  </si>
  <si>
    <t>Conducteur d’automobile de niveau 2</t>
  </si>
  <si>
    <t xml:space="preserve">Universté de Bejaia </t>
  </si>
  <si>
    <t>(Pharmacologie clinique)علم الأدوية الإكلينيكية و العلاج</t>
  </si>
  <si>
    <t>Anatomie médicochirurgicale</t>
  </si>
  <si>
    <t>Anatomie pathologique</t>
  </si>
  <si>
    <t>Anesthésie réanimation</t>
  </si>
  <si>
    <t>Anesthesie-Réanimation</t>
  </si>
  <si>
    <t>Biophysique</t>
  </si>
  <si>
    <t>Cardiologie</t>
  </si>
  <si>
    <t>Chirurgie générale</t>
  </si>
  <si>
    <t>Chirurgie Maxillo-faciale</t>
  </si>
  <si>
    <t>chirurgie orthopedique</t>
  </si>
  <si>
    <t>Chirurgie Pédiatrique</t>
  </si>
  <si>
    <t>Chirurgie traumatologique Orthopédique</t>
  </si>
  <si>
    <t>Doctorat en médecine</t>
  </si>
  <si>
    <t>Epidemiologie et Medecine Preventive</t>
  </si>
  <si>
    <t>Epidémiologiques, cliniques et évolutifs</t>
  </si>
  <si>
    <t>Gastro-Enterologie</t>
  </si>
  <si>
    <t>Gynecologie- Obstetrique</t>
  </si>
  <si>
    <t>Hematologie</t>
  </si>
  <si>
    <t>Maladies Infectieuses</t>
  </si>
  <si>
    <t>Medecine du Travail</t>
  </si>
  <si>
    <t>Medecine interne</t>
  </si>
  <si>
    <t>Médecine Légale</t>
  </si>
  <si>
    <t>microbiologie</t>
  </si>
  <si>
    <t>Nephrologie</t>
  </si>
  <si>
    <t>Néphrologie Exploration</t>
  </si>
  <si>
    <t>Neuro-chirurgie</t>
  </si>
  <si>
    <t>O.R.L</t>
  </si>
  <si>
    <t>Oncologie Medicale</t>
  </si>
  <si>
    <t>Ophtalmologie</t>
  </si>
  <si>
    <t>Oto rhino laryngologie</t>
  </si>
  <si>
    <t>Pédiatrie</t>
  </si>
  <si>
    <t>Pharmacie</t>
  </si>
  <si>
    <t>Physiologie Clinique et Exploration Fonctionnelle Métabolique et Nutrition</t>
  </si>
  <si>
    <t>Pneumo phtisiologie</t>
  </si>
  <si>
    <t>Psychiatrie</t>
  </si>
  <si>
    <t>Technologie</t>
  </si>
  <si>
    <t>Informatique</t>
  </si>
  <si>
    <t>Architecture</t>
  </si>
  <si>
    <t>Medecine</t>
  </si>
  <si>
    <t>Chirurgie Dentaire</t>
  </si>
  <si>
    <t>Pharmaçie</t>
  </si>
  <si>
    <t>Sciences Vétérinaires</t>
  </si>
  <si>
    <t>Sciences de la Nature</t>
  </si>
  <si>
    <t>Sciences de la Terre</t>
  </si>
  <si>
    <t>Agronomie</t>
  </si>
  <si>
    <t>S.Economiques et S. de Gestion</t>
  </si>
  <si>
    <t>Sciences Commerciales</t>
  </si>
  <si>
    <t>S.Juridiques et Administratives</t>
  </si>
  <si>
    <t>S.Politiques et Relat°. Internat°.</t>
  </si>
  <si>
    <t>S.Information et Communicat°.</t>
  </si>
  <si>
    <t>Sciences Sociales et humaines</t>
  </si>
  <si>
    <t>Sciences Islamiques</t>
  </si>
  <si>
    <t>Critique Théatrale / Musique</t>
  </si>
  <si>
    <t>Arts Plastiques</t>
  </si>
  <si>
    <t>Education Physique et Sportive</t>
  </si>
  <si>
    <t>Langue et Littérature Arabe</t>
  </si>
  <si>
    <t>Langue et Culture Amazigh</t>
  </si>
  <si>
    <t>Langues Etrangères</t>
  </si>
  <si>
    <t>Mines</t>
  </si>
  <si>
    <t>Université de Bejaia</t>
  </si>
  <si>
    <t>AGENT DE PREVENTION NIVEAU 2</t>
  </si>
  <si>
    <t>Ouvrier Professionnelle de Niveau 1</t>
  </si>
  <si>
    <t>Conducteur d'automobile de niveau 2</t>
  </si>
  <si>
    <t>Conducteur d'automobile de niveau 1</t>
  </si>
  <si>
    <r>
      <t>Ma</t>
    </r>
    <r>
      <rPr>
        <b/>
        <sz val="10"/>
        <rFont val="Calibri"/>
        <family val="2"/>
      </rPr>
      <t>î</t>
    </r>
    <r>
      <rPr>
        <b/>
        <sz val="10"/>
        <rFont val="Arial"/>
        <family val="2"/>
      </rPr>
      <t xml:space="preserve">tre Assistant Classe "B" </t>
    </r>
  </si>
  <si>
    <t>Professeur  (Droit commun)</t>
  </si>
  <si>
    <t>01 Mise en disponibilité n'est pas réalisé</t>
  </si>
  <si>
    <t>02 Mises en disponibilité n'est pas réalisé</t>
  </si>
  <si>
    <t xml:space="preserve">01 Mise en disponibilité n'est pas réalisée
01 réservé pour la mutation (l’organisme d’origine) 
</t>
  </si>
  <si>
    <t>03 postes récupérés</t>
  </si>
  <si>
    <t>02 postes  récupérés</t>
  </si>
  <si>
    <t>10 poste récupéré</t>
  </si>
  <si>
    <t xml:space="preserve">  -01  en instance de resultat</t>
  </si>
  <si>
    <t>01 l'intéréssée a été installée en 2018</t>
  </si>
  <si>
    <t xml:space="preserve">05 grades concernés par la formation avant la promotion
06 postes en instance des résultats des examens
</t>
  </si>
  <si>
    <t>03 postes réservés à la formation 
04 postes  en instance des résultats des examens</t>
  </si>
  <si>
    <t xml:space="preserve">RECRUTEMENT INTERNE ET EXTERNE DES AGENTS CONTRACTUELS  AU TITRE DE L'ANNEE BUDGETAIRE ARRETE AU 30/04 </t>
  </si>
  <si>
    <r>
      <rPr>
        <b/>
        <sz val="11"/>
        <color theme="1"/>
        <rFont val="Calibri"/>
        <family val="2"/>
        <scheme val="minor"/>
      </rPr>
      <t>Remarque:</t>
    </r>
    <r>
      <rPr>
        <sz val="11"/>
        <color theme="1"/>
        <rFont val="Calibri"/>
        <family val="2"/>
        <scheme val="minor"/>
      </rPr>
      <t xml:space="preserve"> Concernant  les agents contractuels on a ouvert 10 postes récupérés donc le nombre de postes ouverts au titre de l'année budgétaire  2017 est de  17 postes.</t>
    </r>
  </si>
  <si>
    <r>
      <t>Ma</t>
    </r>
    <r>
      <rPr>
        <b/>
        <sz val="10"/>
        <color theme="1"/>
        <rFont val="Calibri"/>
        <family val="2"/>
      </rPr>
      <t>Î</t>
    </r>
    <r>
      <rPr>
        <b/>
        <sz val="10"/>
        <color theme="1"/>
        <rFont val="Arial"/>
        <family val="2"/>
      </rPr>
      <t>tre de Conférences Classe "B"(Droit commun)</t>
    </r>
  </si>
  <si>
    <r>
      <t>Ma</t>
    </r>
    <r>
      <rPr>
        <b/>
        <sz val="10"/>
        <color theme="1"/>
        <rFont val="Calibri"/>
        <family val="2"/>
      </rPr>
      <t>î</t>
    </r>
    <r>
      <rPr>
        <b/>
        <sz val="10"/>
        <color theme="1"/>
        <rFont val="Arial"/>
        <family val="2"/>
      </rPr>
      <t>tre Assistant Classe "B" (Droit commun)</t>
    </r>
  </si>
  <si>
    <t>Faculté de technologie</t>
  </si>
  <si>
    <t>Faculté des sciences de la nature et de la vie</t>
  </si>
  <si>
    <t>Faculté des sciences exactes</t>
  </si>
  <si>
    <t>Faculté  des sciences  economiques,commerciales et des sciences de gestion</t>
  </si>
  <si>
    <t>Faculté des sciences humaines et sociales</t>
  </si>
  <si>
    <t>Faculté de droit et des sciences politiques</t>
  </si>
  <si>
    <t>Faculté des lettres et des langues</t>
  </si>
  <si>
    <t>Faculté de medecine</t>
  </si>
  <si>
    <t>DOU de Bejaia</t>
  </si>
  <si>
    <t>/</t>
  </si>
  <si>
    <t>ETATB</t>
  </si>
  <si>
    <t>Personnels de conception</t>
  </si>
  <si>
    <t>Médecin généraliste de la santé</t>
  </si>
  <si>
    <t>Il n'ont pas rejoint leurs postes</t>
  </si>
  <si>
    <t xml:space="preserve">Administrateur principal </t>
  </si>
  <si>
    <t>Animateur universitaire niveau 02</t>
  </si>
  <si>
    <t xml:space="preserve">Ingénieur d'état en informatique </t>
  </si>
  <si>
    <t>Il n'a  pas rejoint son poste</t>
  </si>
  <si>
    <t xml:space="preserve">Administrateur </t>
  </si>
  <si>
    <t>Animateur universitaire niveau 01</t>
  </si>
  <si>
    <t xml:space="preserve">Archiviste documentariste </t>
  </si>
  <si>
    <t xml:space="preserve">personnel d'application </t>
  </si>
  <si>
    <t xml:space="preserve">Attaché principal d'administration </t>
  </si>
  <si>
    <t xml:space="preserve">Secrétaire principal de direction </t>
  </si>
  <si>
    <t>Assistant archiviste documentariste</t>
  </si>
  <si>
    <t>Ts en statistique</t>
  </si>
  <si>
    <t>Attaché d'administration</t>
  </si>
  <si>
    <t>Personnel de maitrise</t>
  </si>
  <si>
    <t>Secrétaire de Direction</t>
  </si>
  <si>
    <t>Comptable administratif</t>
  </si>
  <si>
    <t xml:space="preserve">Personnel d'exécution </t>
  </si>
  <si>
    <t xml:space="preserve">Agent de saisie </t>
  </si>
  <si>
    <t>1 cas de fin de détachement</t>
  </si>
  <si>
    <t>3 cas de mise en dipoonibilité</t>
  </si>
  <si>
    <t>DOU d'Elkseur</t>
  </si>
</sst>
</file>

<file path=xl/styles.xml><?xml version="1.0" encoding="utf-8"?>
<styleSheet xmlns="http://schemas.openxmlformats.org/spreadsheetml/2006/main">
  <numFmts count="1">
    <numFmt numFmtId="44" formatCode="_-* #,##0.00\ &quot;€&quot;_-;\-* #,##0.00\ &quot;€&quot;_-;_-* &quot;-&quot;??\ &quot;€&quot;_-;_-@_-"/>
  </numFmts>
  <fonts count="58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8"/>
      <color theme="1"/>
      <name val="Arial"/>
      <family val="2"/>
    </font>
    <font>
      <sz val="12"/>
      <color theme="1"/>
      <name val="Calibri"/>
      <family val="2"/>
      <scheme val="minor"/>
    </font>
    <font>
      <b/>
      <sz val="10"/>
      <name val="Arial"/>
      <family val="2"/>
    </font>
    <font>
      <b/>
      <sz val="10"/>
      <name val="Calibri"/>
      <family val="2"/>
    </font>
    <font>
      <b/>
      <sz val="14"/>
      <color theme="1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u/>
      <sz val="14"/>
      <color theme="1"/>
      <name val="Arial"/>
      <family val="2"/>
    </font>
    <font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16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20"/>
      <color theme="1"/>
      <name val="Arial"/>
      <family val="2"/>
    </font>
    <font>
      <b/>
      <sz val="11"/>
      <name val="Cambria"/>
      <family val="1"/>
    </font>
    <font>
      <sz val="12"/>
      <name val="Calibri"/>
      <family val="2"/>
      <scheme val="minor"/>
    </font>
    <font>
      <sz val="12"/>
      <name val="Arial"/>
      <family val="2"/>
    </font>
    <font>
      <b/>
      <sz val="12"/>
      <name val="Calibri"/>
      <family val="2"/>
      <scheme val="minor"/>
    </font>
    <font>
      <b/>
      <sz val="9"/>
      <name val="Cambria"/>
      <family val="1"/>
    </font>
    <font>
      <b/>
      <u/>
      <sz val="14"/>
      <name val="Arial"/>
      <family val="2"/>
    </font>
    <font>
      <b/>
      <sz val="10"/>
      <color indexed="8"/>
      <name val="Arial"/>
      <family val="2"/>
    </font>
    <font>
      <b/>
      <sz val="16"/>
      <color indexed="8"/>
      <name val="Arial"/>
      <family val="2"/>
    </font>
    <font>
      <b/>
      <sz val="12"/>
      <name val="Cambria"/>
      <family val="1"/>
    </font>
    <font>
      <b/>
      <sz val="14"/>
      <name val="Cambria"/>
      <family val="1"/>
    </font>
    <font>
      <b/>
      <sz val="14"/>
      <name val="Arial"/>
      <family val="2"/>
    </font>
    <font>
      <b/>
      <sz val="8"/>
      <name val="Cambria"/>
      <family val="1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6"/>
      <name val="Cambria"/>
      <family val="1"/>
    </font>
    <font>
      <b/>
      <sz val="8"/>
      <name val="Arial"/>
      <family val="2"/>
    </font>
    <font>
      <b/>
      <sz val="20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7"/>
      <color theme="1"/>
      <name val="Arial"/>
      <family val="2"/>
    </font>
    <font>
      <b/>
      <u/>
      <sz val="12"/>
      <color theme="1"/>
      <name val="Arial"/>
      <family val="2"/>
    </font>
    <font>
      <b/>
      <sz val="10"/>
      <color theme="1"/>
      <name val="Calibri"/>
      <family val="2"/>
    </font>
    <font>
      <sz val="12"/>
      <color theme="1"/>
      <name val="Times New Roman"/>
      <family val="1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3" fillId="0" borderId="0"/>
    <xf numFmtId="44" fontId="16" fillId="0" borderId="0" applyFont="0" applyFill="0" applyBorder="0" applyAlignment="0" applyProtection="0"/>
    <xf numFmtId="0" fontId="13" fillId="0" borderId="0"/>
    <xf numFmtId="0" fontId="13" fillId="0" borderId="0"/>
  </cellStyleXfs>
  <cellXfs count="390">
    <xf numFmtId="0" fontId="0" fillId="0" borderId="0" xfId="0"/>
    <xf numFmtId="0" fontId="0" fillId="0" borderId="0" xfId="0"/>
    <xf numFmtId="0" fontId="5" fillId="0" borderId="2" xfId="0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/>
    </xf>
    <xf numFmtId="0" fontId="6" fillId="0" borderId="4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2" borderId="8" xfId="0" applyFont="1" applyFill="1" applyBorder="1" applyAlignment="1">
      <alignment horizontal="center" vertical="center" textRotation="90"/>
    </xf>
    <xf numFmtId="0" fontId="2" fillId="2" borderId="0" xfId="0" applyFont="1" applyFill="1" applyBorder="1" applyAlignment="1">
      <alignment horizontal="center" vertical="center" textRotation="90"/>
    </xf>
    <xf numFmtId="0" fontId="4" fillId="2" borderId="8" xfId="0" applyNumberFormat="1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4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0" fillId="0" borderId="10" xfId="0" applyBorder="1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vertical="center" wrapText="1"/>
    </xf>
    <xf numFmtId="0" fontId="9" fillId="2" borderId="11" xfId="0" applyFont="1" applyFill="1" applyBorder="1" applyAlignment="1">
      <alignment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2" fillId="2" borderId="0" xfId="0" applyFont="1" applyFill="1" applyBorder="1" applyAlignment="1">
      <alignment vertical="center"/>
    </xf>
    <xf numFmtId="0" fontId="14" fillId="2" borderId="0" xfId="1" applyFont="1" applyFill="1" applyBorder="1" applyAlignment="1">
      <alignment vertical="center"/>
    </xf>
    <xf numFmtId="0" fontId="15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0" fillId="0" borderId="0" xfId="0" applyBorder="1"/>
    <xf numFmtId="0" fontId="16" fillId="0" borderId="0" xfId="0" applyFont="1"/>
    <xf numFmtId="0" fontId="9" fillId="0" borderId="1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2" fillId="0" borderId="0" xfId="0" applyFont="1" applyAlignment="1"/>
    <xf numFmtId="0" fontId="23" fillId="2" borderId="0" xfId="0" applyFont="1" applyFill="1" applyBorder="1" applyAlignment="1">
      <alignment vertical="center"/>
    </xf>
    <xf numFmtId="0" fontId="24" fillId="2" borderId="0" xfId="0" applyFont="1" applyFill="1" applyBorder="1" applyAlignment="1">
      <alignment vertical="center"/>
    </xf>
    <xf numFmtId="0" fontId="0" fillId="0" borderId="0" xfId="0" applyFill="1"/>
    <xf numFmtId="0" fontId="27" fillId="0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textRotation="90" wrapText="1"/>
    </xf>
    <xf numFmtId="0" fontId="28" fillId="2" borderId="17" xfId="4" applyFont="1" applyFill="1" applyBorder="1" applyAlignment="1">
      <alignment horizontal="center"/>
    </xf>
    <xf numFmtId="0" fontId="28" fillId="2" borderId="18" xfId="4" applyFont="1" applyFill="1" applyBorder="1" applyAlignment="1">
      <alignment horizontal="center"/>
    </xf>
    <xf numFmtId="0" fontId="28" fillId="2" borderId="19" xfId="4" applyFont="1" applyFill="1" applyBorder="1" applyAlignment="1">
      <alignment horizontal="center"/>
    </xf>
    <xf numFmtId="0" fontId="28" fillId="2" borderId="20" xfId="4" applyFont="1" applyFill="1" applyBorder="1" applyAlignment="1">
      <alignment horizontal="center"/>
    </xf>
    <xf numFmtId="0" fontId="28" fillId="2" borderId="21" xfId="4" applyFont="1" applyFill="1" applyBorder="1" applyAlignment="1">
      <alignment horizontal="center"/>
    </xf>
    <xf numFmtId="0" fontId="28" fillId="2" borderId="22" xfId="4" applyFont="1" applyFill="1" applyBorder="1" applyAlignment="1">
      <alignment horizontal="center"/>
    </xf>
    <xf numFmtId="0" fontId="28" fillId="2" borderId="23" xfId="4" applyFont="1" applyFill="1" applyBorder="1" applyAlignment="1">
      <alignment horizontal="center"/>
    </xf>
    <xf numFmtId="0" fontId="28" fillId="2" borderId="24" xfId="4" applyFont="1" applyFill="1" applyBorder="1" applyAlignment="1">
      <alignment horizontal="center"/>
    </xf>
    <xf numFmtId="0" fontId="28" fillId="2" borderId="25" xfId="4" applyFont="1" applyFill="1" applyBorder="1" applyAlignment="1">
      <alignment horizontal="center"/>
    </xf>
    <xf numFmtId="0" fontId="29" fillId="0" borderId="0" xfId="3" applyFont="1" applyFill="1" applyBorder="1" applyAlignment="1">
      <alignment horizontal="center"/>
    </xf>
    <xf numFmtId="0" fontId="30" fillId="0" borderId="0" xfId="4" applyFont="1" applyFill="1" applyBorder="1" applyAlignment="1">
      <alignment horizontal="center"/>
    </xf>
    <xf numFmtId="0" fontId="31" fillId="0" borderId="26" xfId="0" applyFont="1" applyFill="1" applyBorder="1" applyAlignment="1">
      <alignment horizontal="center" vertical="center" wrapText="1"/>
    </xf>
    <xf numFmtId="0" fontId="31" fillId="0" borderId="27" xfId="0" applyFont="1" applyFill="1" applyBorder="1" applyAlignment="1">
      <alignment horizontal="center" vertical="center" wrapText="1"/>
    </xf>
    <xf numFmtId="0" fontId="21" fillId="2" borderId="17" xfId="0" applyFont="1" applyFill="1" applyBorder="1" applyAlignment="1">
      <alignment horizontal="center" vertical="center"/>
    </xf>
    <xf numFmtId="0" fontId="21" fillId="2" borderId="18" xfId="0" applyFont="1" applyFill="1" applyBorder="1" applyAlignment="1">
      <alignment horizontal="center" vertical="center"/>
    </xf>
    <xf numFmtId="0" fontId="21" fillId="2" borderId="19" xfId="0" applyFont="1" applyFill="1" applyBorder="1" applyAlignment="1">
      <alignment horizontal="center" vertical="center"/>
    </xf>
    <xf numFmtId="0" fontId="21" fillId="2" borderId="20" xfId="0" applyFont="1" applyFill="1" applyBorder="1" applyAlignment="1">
      <alignment horizontal="center"/>
    </xf>
    <xf numFmtId="0" fontId="21" fillId="2" borderId="21" xfId="0" applyFont="1" applyFill="1" applyBorder="1" applyAlignment="1">
      <alignment horizontal="center"/>
    </xf>
    <xf numFmtId="0" fontId="21" fillId="2" borderId="22" xfId="0" applyFont="1" applyFill="1" applyBorder="1" applyAlignment="1">
      <alignment horizontal="center"/>
    </xf>
    <xf numFmtId="0" fontId="21" fillId="2" borderId="23" xfId="0" applyFont="1" applyFill="1" applyBorder="1" applyAlignment="1">
      <alignment horizontal="center" vertical="center"/>
    </xf>
    <xf numFmtId="0" fontId="21" fillId="2" borderId="24" xfId="0" applyFont="1" applyFill="1" applyBorder="1" applyAlignment="1">
      <alignment horizontal="center" vertical="center"/>
    </xf>
    <xf numFmtId="0" fontId="21" fillId="2" borderId="25" xfId="0" applyFont="1" applyFill="1" applyBorder="1" applyAlignment="1">
      <alignment horizontal="center" vertical="center"/>
    </xf>
    <xf numFmtId="0" fontId="25" fillId="0" borderId="26" xfId="4" applyFont="1" applyFill="1" applyBorder="1" applyAlignment="1">
      <alignment horizontal="center" vertical="center"/>
    </xf>
    <xf numFmtId="0" fontId="32" fillId="2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/>
    <xf numFmtId="0" fontId="31" fillId="0" borderId="6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textRotation="90" wrapText="1"/>
    </xf>
    <xf numFmtId="0" fontId="38" fillId="0" borderId="1" xfId="0" applyFont="1" applyFill="1" applyBorder="1" applyAlignment="1">
      <alignment horizontal="center" vertical="center" textRotation="90" wrapText="1"/>
    </xf>
    <xf numFmtId="0" fontId="40" fillId="2" borderId="17" xfId="4" applyFont="1" applyFill="1" applyBorder="1" applyAlignment="1">
      <alignment horizontal="center" vertical="center"/>
    </xf>
    <xf numFmtId="0" fontId="40" fillId="2" borderId="18" xfId="4" applyFont="1" applyFill="1" applyBorder="1" applyAlignment="1">
      <alignment horizontal="center" vertical="center"/>
    </xf>
    <xf numFmtId="0" fontId="40" fillId="2" borderId="19" xfId="4" applyFont="1" applyFill="1" applyBorder="1" applyAlignment="1">
      <alignment horizontal="center" vertical="center"/>
    </xf>
    <xf numFmtId="0" fontId="40" fillId="2" borderId="20" xfId="4" applyFont="1" applyFill="1" applyBorder="1" applyAlignment="1">
      <alignment horizontal="center" vertical="center"/>
    </xf>
    <xf numFmtId="0" fontId="40" fillId="2" borderId="21" xfId="4" applyFont="1" applyFill="1" applyBorder="1" applyAlignment="1">
      <alignment horizontal="center" vertical="center"/>
    </xf>
    <xf numFmtId="0" fontId="40" fillId="2" borderId="22" xfId="4" applyFont="1" applyFill="1" applyBorder="1" applyAlignment="1">
      <alignment horizontal="center" vertical="center"/>
    </xf>
    <xf numFmtId="0" fontId="40" fillId="2" borderId="23" xfId="4" applyFont="1" applyFill="1" applyBorder="1" applyAlignment="1">
      <alignment horizontal="center" vertical="center"/>
    </xf>
    <xf numFmtId="0" fontId="40" fillId="2" borderId="24" xfId="4" applyFont="1" applyFill="1" applyBorder="1" applyAlignment="1">
      <alignment horizontal="center" vertical="center"/>
    </xf>
    <xf numFmtId="0" fontId="40" fillId="2" borderId="25" xfId="4" applyFont="1" applyFill="1" applyBorder="1" applyAlignment="1">
      <alignment horizontal="center" vertical="center"/>
    </xf>
    <xf numFmtId="0" fontId="9" fillId="0" borderId="26" xfId="4" applyFont="1" applyFill="1" applyBorder="1" applyAlignment="1">
      <alignment horizontal="center" vertical="center"/>
    </xf>
    <xf numFmtId="0" fontId="9" fillId="0" borderId="27" xfId="4" applyFont="1" applyFill="1" applyBorder="1" applyAlignment="1">
      <alignment horizontal="center" vertical="center"/>
    </xf>
    <xf numFmtId="0" fontId="9" fillId="0" borderId="28" xfId="4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vertical="center" wrapText="1" readingOrder="1"/>
    </xf>
    <xf numFmtId="0" fontId="42" fillId="0" borderId="26" xfId="4" applyFont="1" applyFill="1" applyBorder="1" applyAlignment="1">
      <alignment horizontal="center" vertical="center"/>
    </xf>
    <xf numFmtId="0" fontId="44" fillId="0" borderId="6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4" fillId="0" borderId="3" xfId="0" applyFont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44" fillId="2" borderId="1" xfId="0" applyFont="1" applyFill="1" applyBorder="1" applyAlignment="1">
      <alignment horizontal="center" vertical="center"/>
    </xf>
    <xf numFmtId="0" fontId="45" fillId="0" borderId="26" xfId="4" applyFont="1" applyFill="1" applyBorder="1" applyAlignment="1">
      <alignment horizontal="center"/>
    </xf>
    <xf numFmtId="0" fontId="9" fillId="2" borderId="0" xfId="0" applyFont="1" applyFill="1" applyBorder="1" applyAlignment="1">
      <alignment vertical="center"/>
    </xf>
    <xf numFmtId="0" fontId="30" fillId="2" borderId="19" xfId="4" applyFont="1" applyFill="1" applyBorder="1" applyAlignment="1">
      <alignment horizontal="center"/>
    </xf>
    <xf numFmtId="0" fontId="9" fillId="0" borderId="0" xfId="3" applyFont="1" applyFill="1" applyBorder="1" applyAlignment="1">
      <alignment horizontal="center"/>
    </xf>
    <xf numFmtId="0" fontId="18" fillId="0" borderId="0" xfId="0" applyFont="1"/>
    <xf numFmtId="0" fontId="3" fillId="0" borderId="0" xfId="0" applyFont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8" fillId="0" borderId="0" xfId="0" applyFont="1" applyFill="1"/>
    <xf numFmtId="0" fontId="6" fillId="0" borderId="3" xfId="0" applyNumberFormat="1" applyFont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0" xfId="0" applyFont="1"/>
    <xf numFmtId="0" fontId="21" fillId="0" borderId="0" xfId="0" applyFont="1" applyAlignment="1">
      <alignment horizontal="center" vertical="center" wrapText="1"/>
    </xf>
    <xf numFmtId="0" fontId="46" fillId="0" borderId="3" xfId="0" applyNumberFormat="1" applyFont="1" applyBorder="1" applyAlignment="1">
      <alignment horizontal="center" vertical="center" wrapText="1"/>
    </xf>
    <xf numFmtId="0" fontId="47" fillId="2" borderId="9" xfId="0" applyFont="1" applyFill="1" applyBorder="1" applyAlignment="1">
      <alignment horizontal="center" vertical="center" wrapText="1"/>
    </xf>
    <xf numFmtId="0" fontId="48" fillId="2" borderId="3" xfId="0" applyNumberFormat="1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6" fillId="2" borderId="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6" fillId="0" borderId="4" xfId="0" applyNumberFormat="1" applyFont="1" applyBorder="1" applyAlignment="1">
      <alignment horizontal="center" vertical="center" wrapText="1"/>
    </xf>
    <xf numFmtId="0" fontId="49" fillId="0" borderId="2" xfId="0" applyNumberFormat="1" applyFont="1" applyBorder="1" applyAlignment="1">
      <alignment horizontal="center" vertical="center" wrapText="1"/>
    </xf>
    <xf numFmtId="0" fontId="49" fillId="0" borderId="4" xfId="0" applyNumberFormat="1" applyFont="1" applyBorder="1" applyAlignment="1">
      <alignment horizontal="center" vertical="center" wrapText="1"/>
    </xf>
    <xf numFmtId="0" fontId="12" fillId="2" borderId="0" xfId="0" applyFont="1" applyFill="1" applyBorder="1" applyAlignment="1">
      <alignment vertical="center" wrapText="1"/>
    </xf>
    <xf numFmtId="0" fontId="50" fillId="0" borderId="21" xfId="0" applyFont="1" applyBorder="1" applyAlignment="1">
      <alignment horizontal="center" vertical="center" wrapText="1"/>
    </xf>
    <xf numFmtId="0" fontId="51" fillId="0" borderId="2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4" fillId="0" borderId="21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left" vertical="center" wrapText="1"/>
    </xf>
    <xf numFmtId="0" fontId="50" fillId="0" borderId="44" xfId="0" applyFont="1" applyBorder="1" applyAlignment="1">
      <alignment horizontal="center" vertical="center" wrapText="1"/>
    </xf>
    <xf numFmtId="0" fontId="44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left" vertical="center" wrapText="1"/>
    </xf>
    <xf numFmtId="0" fontId="0" fillId="0" borderId="45" xfId="0" applyFont="1" applyBorder="1" applyAlignment="1">
      <alignment horizontal="left" vertical="center" wrapText="1"/>
    </xf>
    <xf numFmtId="0" fontId="0" fillId="0" borderId="46" xfId="0" applyFont="1" applyBorder="1" applyAlignment="1">
      <alignment horizontal="left" vertical="center" wrapText="1"/>
    </xf>
    <xf numFmtId="0" fontId="51" fillId="0" borderId="47" xfId="0" applyFont="1" applyBorder="1" applyAlignment="1">
      <alignment horizontal="center" vertical="center" wrapText="1"/>
    </xf>
    <xf numFmtId="0" fontId="44" fillId="0" borderId="47" xfId="0" applyFont="1" applyBorder="1" applyAlignment="1">
      <alignment horizontal="center" vertical="center" wrapText="1"/>
    </xf>
    <xf numFmtId="0" fontId="50" fillId="0" borderId="43" xfId="0" applyFont="1" applyBorder="1" applyAlignment="1">
      <alignment horizontal="left" vertical="center" wrapText="1"/>
    </xf>
    <xf numFmtId="0" fontId="5" fillId="0" borderId="46" xfId="0" applyFont="1" applyBorder="1" applyAlignment="1">
      <alignment horizontal="left" vertical="center" wrapText="1"/>
    </xf>
    <xf numFmtId="0" fontId="50" fillId="0" borderId="47" xfId="0" applyFont="1" applyBorder="1" applyAlignment="1">
      <alignment horizontal="center" vertical="center" wrapText="1"/>
    </xf>
    <xf numFmtId="0" fontId="44" fillId="0" borderId="42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left" vertical="center"/>
    </xf>
    <xf numFmtId="0" fontId="50" fillId="0" borderId="3" xfId="0" applyFont="1" applyBorder="1" applyAlignment="1">
      <alignment horizontal="left" vertical="center"/>
    </xf>
    <xf numFmtId="0" fontId="50" fillId="0" borderId="9" xfId="0" applyFont="1" applyBorder="1" applyAlignment="1">
      <alignment horizontal="center" vertical="center"/>
    </xf>
    <xf numFmtId="0" fontId="50" fillId="0" borderId="3" xfId="0" applyFont="1" applyBorder="1" applyAlignment="1">
      <alignment vertical="center"/>
    </xf>
    <xf numFmtId="0" fontId="50" fillId="0" borderId="3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0" fillId="0" borderId="0" xfId="0" applyFont="1"/>
    <xf numFmtId="0" fontId="19" fillId="0" borderId="2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/>
    </xf>
    <xf numFmtId="0" fontId="6" fillId="2" borderId="3" xfId="0" applyNumberFormat="1" applyFont="1" applyFill="1" applyBorder="1" applyAlignment="1">
      <alignment horizontal="center" vertical="center"/>
    </xf>
    <xf numFmtId="0" fontId="0" fillId="0" borderId="3" xfId="0" applyFont="1" applyBorder="1"/>
    <xf numFmtId="0" fontId="3" fillId="0" borderId="1" xfId="0" applyFont="1" applyBorder="1" applyAlignment="1">
      <alignment horizontal="center"/>
    </xf>
    <xf numFmtId="0" fontId="8" fillId="2" borderId="48" xfId="0" applyFont="1" applyFill="1" applyBorder="1" applyAlignment="1">
      <alignment horizontal="center" vertical="center"/>
    </xf>
    <xf numFmtId="0" fontId="6" fillId="0" borderId="40" xfId="0" applyNumberFormat="1" applyFont="1" applyBorder="1" applyAlignment="1">
      <alignment horizontal="center" vertical="center"/>
    </xf>
    <xf numFmtId="0" fontId="6" fillId="2" borderId="40" xfId="0" applyNumberFormat="1" applyFont="1" applyFill="1" applyBorder="1" applyAlignment="1">
      <alignment horizontal="center" vertical="center"/>
    </xf>
    <xf numFmtId="0" fontId="0" fillId="0" borderId="40" xfId="0" applyFont="1" applyBorder="1"/>
    <xf numFmtId="0" fontId="0" fillId="0" borderId="41" xfId="0" applyBorder="1"/>
    <xf numFmtId="0" fontId="21" fillId="0" borderId="14" xfId="0" applyFont="1" applyBorder="1" applyAlignment="1">
      <alignment horizontal="center"/>
    </xf>
    <xf numFmtId="0" fontId="8" fillId="2" borderId="49" xfId="0" applyFont="1" applyFill="1" applyBorder="1" applyAlignment="1">
      <alignment horizontal="center" vertical="center"/>
    </xf>
    <xf numFmtId="0" fontId="6" fillId="0" borderId="50" xfId="0" applyNumberFormat="1" applyFont="1" applyBorder="1" applyAlignment="1">
      <alignment horizontal="center" vertical="center"/>
    </xf>
    <xf numFmtId="0" fontId="6" fillId="2" borderId="50" xfId="0" applyNumberFormat="1" applyFont="1" applyFill="1" applyBorder="1" applyAlignment="1">
      <alignment horizontal="center" vertical="center"/>
    </xf>
    <xf numFmtId="0" fontId="0" fillId="0" borderId="50" xfId="0" applyFont="1" applyBorder="1"/>
    <xf numFmtId="0" fontId="0" fillId="0" borderId="51" xfId="0" applyBorder="1"/>
    <xf numFmtId="0" fontId="21" fillId="0" borderId="16" xfId="0" applyFont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21" fillId="0" borderId="4" xfId="0" applyFont="1" applyBorder="1" applyAlignment="1">
      <alignment horizontal="center"/>
    </xf>
    <xf numFmtId="0" fontId="19" fillId="0" borderId="2" xfId="0" applyNumberFormat="1" applyFont="1" applyBorder="1" applyAlignment="1">
      <alignment horizontal="center" vertical="center"/>
    </xf>
    <xf numFmtId="0" fontId="50" fillId="2" borderId="3" xfId="0" applyFont="1" applyFill="1" applyBorder="1" applyAlignment="1">
      <alignment vertical="center"/>
    </xf>
    <xf numFmtId="0" fontId="50" fillId="2" borderId="3" xfId="0" applyFont="1" applyFill="1" applyBorder="1" applyAlignment="1">
      <alignment horizontal="center" vertical="center"/>
    </xf>
    <xf numFmtId="0" fontId="19" fillId="2" borderId="9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vertical="center"/>
    </xf>
    <xf numFmtId="0" fontId="19" fillId="2" borderId="2" xfId="0" applyFont="1" applyFill="1" applyBorder="1" applyAlignment="1">
      <alignment horizontal="center" vertical="center"/>
    </xf>
    <xf numFmtId="0" fontId="0" fillId="2" borderId="0" xfId="0" applyFill="1"/>
    <xf numFmtId="0" fontId="40" fillId="2" borderId="52" xfId="4" applyFont="1" applyFill="1" applyBorder="1" applyAlignment="1">
      <alignment horizontal="center" vertical="center"/>
    </xf>
    <xf numFmtId="0" fontId="40" fillId="2" borderId="53" xfId="4" applyFont="1" applyFill="1" applyBorder="1" applyAlignment="1">
      <alignment horizontal="center" vertical="center"/>
    </xf>
    <xf numFmtId="0" fontId="40" fillId="2" borderId="54" xfId="4" applyFont="1" applyFill="1" applyBorder="1" applyAlignment="1">
      <alignment horizontal="center" vertical="center"/>
    </xf>
    <xf numFmtId="0" fontId="40" fillId="2" borderId="55" xfId="4" applyFont="1" applyFill="1" applyBorder="1" applyAlignment="1">
      <alignment horizontal="center" vertical="center"/>
    </xf>
    <xf numFmtId="0" fontId="9" fillId="2" borderId="26" xfId="4" applyFont="1" applyFill="1" applyBorder="1" applyAlignment="1">
      <alignment horizontal="center" vertical="center"/>
    </xf>
    <xf numFmtId="0" fontId="9" fillId="2" borderId="27" xfId="4" applyFont="1" applyFill="1" applyBorder="1" applyAlignment="1">
      <alignment horizontal="center" vertical="center"/>
    </xf>
    <xf numFmtId="0" fontId="18" fillId="0" borderId="26" xfId="4" applyFont="1" applyFill="1" applyBorder="1" applyAlignment="1">
      <alignment horizontal="center"/>
    </xf>
    <xf numFmtId="0" fontId="48" fillId="0" borderId="6" xfId="0" applyFont="1" applyBorder="1" applyAlignment="1">
      <alignment horizontal="center" vertical="center" wrapText="1"/>
    </xf>
    <xf numFmtId="0" fontId="47" fillId="0" borderId="0" xfId="0" applyFont="1"/>
    <xf numFmtId="0" fontId="44" fillId="0" borderId="56" xfId="0" applyFont="1" applyBorder="1" applyAlignment="1">
      <alignment horizontal="center" vertical="center" wrapText="1"/>
    </xf>
    <xf numFmtId="0" fontId="44" fillId="0" borderId="57" xfId="0" applyFont="1" applyBorder="1" applyAlignment="1">
      <alignment horizontal="center" vertical="center" wrapText="1"/>
    </xf>
    <xf numFmtId="0" fontId="44" fillId="0" borderId="58" xfId="0" applyFont="1" applyBorder="1" applyAlignment="1">
      <alignment horizontal="center" vertical="center" wrapText="1"/>
    </xf>
    <xf numFmtId="0" fontId="44" fillId="0" borderId="59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8" fillId="2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/>
    </xf>
    <xf numFmtId="0" fontId="53" fillId="0" borderId="3" xfId="0" applyNumberFormat="1" applyFont="1" applyBorder="1" applyAlignment="1">
      <alignment horizontal="left" vertical="center" wrapText="1"/>
    </xf>
    <xf numFmtId="0" fontId="53" fillId="0" borderId="2" xfId="0" applyNumberFormat="1" applyFont="1" applyBorder="1" applyAlignment="1">
      <alignment horizontal="left" vertical="center" wrapText="1"/>
    </xf>
    <xf numFmtId="0" fontId="6" fillId="0" borderId="4" xfId="0" applyNumberFormat="1" applyFont="1" applyBorder="1" applyAlignment="1">
      <alignment horizontal="left" vertical="center"/>
    </xf>
    <xf numFmtId="0" fontId="4" fillId="2" borderId="1" xfId="0" applyNumberFormat="1" applyFont="1" applyFill="1" applyBorder="1" applyAlignment="1">
      <alignment horizontal="left" vertical="center"/>
    </xf>
    <xf numFmtId="0" fontId="0" fillId="0" borderId="0" xfId="0" applyFont="1" applyAlignment="1">
      <alignment vertical="center" wrapText="1"/>
    </xf>
    <xf numFmtId="0" fontId="7" fillId="2" borderId="0" xfId="0" applyFont="1" applyFill="1" applyBorder="1" applyAlignment="1">
      <alignment vertical="center"/>
    </xf>
    <xf numFmtId="0" fontId="54" fillId="2" borderId="0" xfId="1" applyFont="1" applyFill="1" applyBorder="1" applyAlignment="1">
      <alignment vertical="center"/>
    </xf>
    <xf numFmtId="0" fontId="0" fillId="0" borderId="0" xfId="0" applyFont="1" applyBorder="1"/>
    <xf numFmtId="0" fontId="0" fillId="0" borderId="0" xfId="0" applyFont="1" applyBorder="1" applyAlignment="1">
      <alignment vertical="center" wrapText="1"/>
    </xf>
    <xf numFmtId="0" fontId="8" fillId="2" borderId="21" xfId="4" applyFont="1" applyFill="1" applyBorder="1" applyAlignment="1">
      <alignment horizontal="center"/>
    </xf>
    <xf numFmtId="0" fontId="44" fillId="2" borderId="8" xfId="0" applyFont="1" applyFill="1" applyBorder="1" applyAlignment="1">
      <alignment vertical="center" wrapText="1"/>
    </xf>
    <xf numFmtId="0" fontId="44" fillId="2" borderId="11" xfId="0" applyFont="1" applyFill="1" applyBorder="1" applyAlignment="1">
      <alignment vertical="center" wrapText="1"/>
    </xf>
    <xf numFmtId="0" fontId="29" fillId="2" borderId="3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40" fillId="0" borderId="2" xfId="0" applyNumberFormat="1" applyFont="1" applyBorder="1" applyAlignment="1">
      <alignment horizontal="center" vertical="center"/>
    </xf>
    <xf numFmtId="0" fontId="30" fillId="0" borderId="0" xfId="4" applyFont="1" applyFill="1" applyBorder="1" applyAlignment="1">
      <alignment horizontal="center"/>
    </xf>
    <xf numFmtId="0" fontId="27" fillId="0" borderId="1" xfId="0" applyFont="1" applyFill="1" applyBorder="1" applyAlignment="1">
      <alignment horizontal="center" vertical="center" textRotation="90" wrapText="1"/>
    </xf>
    <xf numFmtId="0" fontId="27" fillId="0" borderId="1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24" fillId="2" borderId="7" xfId="0" applyFont="1" applyFill="1" applyBorder="1" applyAlignment="1">
      <alignment horizontal="center" vertical="center"/>
    </xf>
    <xf numFmtId="0" fontId="20" fillId="0" borderId="1" xfId="4" applyFont="1" applyFill="1" applyBorder="1" applyAlignment="1">
      <alignment horizontal="center" vertical="center"/>
    </xf>
    <xf numFmtId="0" fontId="25" fillId="2" borderId="12" xfId="3" applyFont="1" applyFill="1" applyBorder="1" applyAlignment="1">
      <alignment horizontal="center" vertical="center" textRotation="90" wrapText="1"/>
    </xf>
    <xf numFmtId="0" fontId="25" fillId="2" borderId="5" xfId="3" applyFont="1" applyFill="1" applyBorder="1" applyAlignment="1">
      <alignment horizontal="center" vertical="center" textRotation="90" wrapText="1"/>
    </xf>
    <xf numFmtId="0" fontId="25" fillId="2" borderId="6" xfId="3" applyFont="1" applyFill="1" applyBorder="1" applyAlignment="1">
      <alignment horizontal="center" vertical="center" textRotation="90" wrapText="1"/>
    </xf>
    <xf numFmtId="0" fontId="25" fillId="0" borderId="26" xfId="3" applyFont="1" applyFill="1" applyBorder="1" applyAlignment="1">
      <alignment horizontal="center" vertical="center"/>
    </xf>
    <xf numFmtId="0" fontId="25" fillId="0" borderId="29" xfId="3" applyFont="1" applyFill="1" applyBorder="1" applyAlignment="1">
      <alignment horizontal="center" vertical="center"/>
    </xf>
    <xf numFmtId="0" fontId="25" fillId="0" borderId="12" xfId="3" applyFont="1" applyFill="1" applyBorder="1" applyAlignment="1">
      <alignment horizontal="center" vertical="center" textRotation="90"/>
    </xf>
    <xf numFmtId="0" fontId="25" fillId="0" borderId="5" xfId="3" applyFont="1" applyFill="1" applyBorder="1" applyAlignment="1">
      <alignment horizontal="center" vertical="center" textRotation="90"/>
    </xf>
    <xf numFmtId="0" fontId="25" fillId="0" borderId="6" xfId="3" applyFont="1" applyFill="1" applyBorder="1" applyAlignment="1">
      <alignment horizontal="center" vertical="center" textRotation="90"/>
    </xf>
    <xf numFmtId="0" fontId="44" fillId="0" borderId="1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9" fillId="0" borderId="1" xfId="3" applyFont="1" applyFill="1" applyBorder="1" applyAlignment="1">
      <alignment horizontal="center"/>
    </xf>
    <xf numFmtId="0" fontId="20" fillId="0" borderId="14" xfId="4" applyFont="1" applyFill="1" applyBorder="1" applyAlignment="1">
      <alignment horizontal="center" vertical="center"/>
    </xf>
    <xf numFmtId="0" fontId="20" fillId="0" borderId="15" xfId="4" applyFont="1" applyFill="1" applyBorder="1" applyAlignment="1">
      <alignment horizontal="center" vertical="center"/>
    </xf>
    <xf numFmtId="0" fontId="20" fillId="0" borderId="16" xfId="4" applyFont="1" applyFill="1" applyBorder="1" applyAlignment="1">
      <alignment horizontal="center" vertical="center"/>
    </xf>
    <xf numFmtId="0" fontId="25" fillId="0" borderId="14" xfId="3" applyFont="1" applyFill="1" applyBorder="1" applyAlignment="1">
      <alignment horizontal="center" vertical="center"/>
    </xf>
    <xf numFmtId="0" fontId="25" fillId="0" borderId="16" xfId="3" applyFont="1" applyFill="1" applyBorder="1" applyAlignment="1">
      <alignment horizontal="center" vertical="center"/>
    </xf>
    <xf numFmtId="0" fontId="31" fillId="0" borderId="12" xfId="0" applyFont="1" applyFill="1" applyBorder="1" applyAlignment="1">
      <alignment horizontal="center" vertical="center" textRotation="90" wrapText="1"/>
    </xf>
    <xf numFmtId="0" fontId="31" fillId="0" borderId="6" xfId="0" applyFont="1" applyFill="1" applyBorder="1" applyAlignment="1">
      <alignment horizontal="center" vertical="center" textRotation="90" wrapText="1"/>
    </xf>
    <xf numFmtId="0" fontId="31" fillId="0" borderId="14" xfId="0" applyFont="1" applyFill="1" applyBorder="1" applyAlignment="1">
      <alignment horizontal="center" vertical="center" wrapText="1"/>
    </xf>
    <xf numFmtId="0" fontId="31" fillId="0" borderId="15" xfId="0" applyFont="1" applyFill="1" applyBorder="1" applyAlignment="1">
      <alignment horizontal="center" vertical="center" wrapText="1"/>
    </xf>
    <xf numFmtId="0" fontId="31" fillId="0" borderId="16" xfId="0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center" wrapText="1"/>
    </xf>
    <xf numFmtId="0" fontId="39" fillId="0" borderId="5" xfId="0" applyFont="1" applyFill="1" applyBorder="1" applyAlignment="1">
      <alignment horizontal="center" vertical="center" wrapText="1"/>
    </xf>
    <xf numFmtId="0" fontId="39" fillId="0" borderId="6" xfId="0" applyFont="1" applyFill="1" applyBorder="1" applyAlignment="1">
      <alignment horizontal="center" vertical="center" wrapText="1"/>
    </xf>
    <xf numFmtId="0" fontId="39" fillId="2" borderId="12" xfId="0" applyFont="1" applyFill="1" applyBorder="1" applyAlignment="1">
      <alignment horizontal="center" vertical="center" wrapText="1"/>
    </xf>
    <xf numFmtId="0" fontId="39" fillId="2" borderId="5" xfId="0" applyFont="1" applyFill="1" applyBorder="1" applyAlignment="1">
      <alignment horizontal="center" vertical="center" wrapText="1"/>
    </xf>
    <xf numFmtId="0" fontId="39" fillId="2" borderId="6" xfId="0" applyFont="1" applyFill="1" applyBorder="1" applyAlignment="1">
      <alignment horizontal="center" vertical="center" wrapText="1"/>
    </xf>
    <xf numFmtId="0" fontId="25" fillId="2" borderId="14" xfId="3" applyFont="1" applyFill="1" applyBorder="1" applyAlignment="1">
      <alignment horizontal="center" vertical="center"/>
    </xf>
    <xf numFmtId="0" fontId="25" fillId="2" borderId="16" xfId="3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center" vertical="center" wrapText="1"/>
    </xf>
    <xf numFmtId="0" fontId="24" fillId="2" borderId="7" xfId="0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center" vertical="center" wrapText="1"/>
    </xf>
    <xf numFmtId="0" fontId="33" fillId="0" borderId="5" xfId="0" applyFont="1" applyFill="1" applyBorder="1" applyAlignment="1">
      <alignment horizontal="center" vertical="center" wrapText="1"/>
    </xf>
    <xf numFmtId="0" fontId="33" fillId="0" borderId="6" xfId="0" applyFont="1" applyFill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center" vertical="center" wrapText="1" readingOrder="1"/>
    </xf>
    <xf numFmtId="0" fontId="34" fillId="0" borderId="15" xfId="0" applyFont="1" applyFill="1" applyBorder="1" applyAlignment="1">
      <alignment horizontal="center" vertical="center" wrapText="1" readingOrder="1"/>
    </xf>
    <xf numFmtId="0" fontId="34" fillId="0" borderId="16" xfId="0" applyFont="1" applyFill="1" applyBorder="1" applyAlignment="1">
      <alignment horizontal="center" vertical="center" wrapText="1" readingOrder="1"/>
    </xf>
    <xf numFmtId="0" fontId="35" fillId="0" borderId="5" xfId="2" applyNumberFormat="1" applyFont="1" applyFill="1" applyBorder="1" applyAlignment="1">
      <alignment horizontal="center" vertical="center" wrapText="1"/>
    </xf>
    <xf numFmtId="0" fontId="35" fillId="0" borderId="6" xfId="2" applyNumberFormat="1" applyFont="1" applyFill="1" applyBorder="1" applyAlignment="1">
      <alignment horizontal="center" vertical="center" wrapText="1"/>
    </xf>
    <xf numFmtId="0" fontId="41" fillId="0" borderId="30" xfId="0" applyFont="1" applyFill="1" applyBorder="1" applyAlignment="1">
      <alignment horizontal="center" vertical="center"/>
    </xf>
    <xf numFmtId="0" fontId="41" fillId="0" borderId="7" xfId="0" applyFont="1" applyFill="1" applyBorder="1" applyAlignment="1">
      <alignment horizontal="center" vertical="center"/>
    </xf>
    <xf numFmtId="0" fontId="41" fillId="0" borderId="31" xfId="0" applyFont="1" applyFill="1" applyBorder="1" applyAlignment="1">
      <alignment horizontal="center" vertical="center"/>
    </xf>
    <xf numFmtId="0" fontId="35" fillId="0" borderId="30" xfId="0" applyFont="1" applyFill="1" applyBorder="1" applyAlignment="1">
      <alignment horizontal="center" vertical="center"/>
    </xf>
    <xf numFmtId="0" fontId="35" fillId="0" borderId="7" xfId="0" applyFont="1" applyFill="1" applyBorder="1" applyAlignment="1">
      <alignment horizontal="center" vertical="center"/>
    </xf>
    <xf numFmtId="0" fontId="35" fillId="0" borderId="31" xfId="0" applyFont="1" applyFill="1" applyBorder="1" applyAlignment="1">
      <alignment horizontal="center" vertical="center"/>
    </xf>
    <xf numFmtId="0" fontId="31" fillId="0" borderId="35" xfId="0" applyFont="1" applyFill="1" applyBorder="1" applyAlignment="1">
      <alignment horizontal="center" vertical="center" wrapText="1"/>
    </xf>
    <xf numFmtId="0" fontId="31" fillId="0" borderId="36" xfId="0" applyFont="1" applyFill="1" applyBorder="1" applyAlignment="1">
      <alignment horizontal="center" vertical="center" wrapText="1"/>
    </xf>
    <xf numFmtId="0" fontId="31" fillId="0" borderId="37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/>
    </xf>
    <xf numFmtId="0" fontId="25" fillId="0" borderId="12" xfId="3" applyFont="1" applyFill="1" applyBorder="1" applyAlignment="1">
      <alignment horizontal="center" vertical="center" wrapText="1"/>
    </xf>
    <xf numFmtId="0" fontId="25" fillId="0" borderId="5" xfId="3" applyFont="1" applyFill="1" applyBorder="1" applyAlignment="1">
      <alignment horizontal="center" vertical="center" wrapText="1"/>
    </xf>
    <xf numFmtId="0" fontId="25" fillId="0" borderId="6" xfId="3" applyFont="1" applyFill="1" applyBorder="1" applyAlignment="1">
      <alignment horizontal="center" vertical="center" wrapText="1"/>
    </xf>
    <xf numFmtId="0" fontId="36" fillId="0" borderId="30" xfId="0" applyFont="1" applyFill="1" applyBorder="1" applyAlignment="1">
      <alignment horizontal="center" vertical="center"/>
    </xf>
    <xf numFmtId="0" fontId="36" fillId="0" borderId="7" xfId="0" applyFont="1" applyFill="1" applyBorder="1" applyAlignment="1">
      <alignment horizontal="center" vertical="center"/>
    </xf>
    <xf numFmtId="0" fontId="36" fillId="0" borderId="31" xfId="0" applyFont="1" applyFill="1" applyBorder="1" applyAlignment="1">
      <alignment horizontal="center" vertical="center"/>
    </xf>
    <xf numFmtId="0" fontId="37" fillId="0" borderId="32" xfId="3" applyFont="1" applyFill="1" applyBorder="1" applyAlignment="1">
      <alignment horizontal="center" vertical="center"/>
    </xf>
    <xf numFmtId="0" fontId="37" fillId="0" borderId="33" xfId="3" applyFont="1" applyFill="1" applyBorder="1" applyAlignment="1">
      <alignment horizontal="center" vertical="center"/>
    </xf>
    <xf numFmtId="0" fontId="37" fillId="0" borderId="34" xfId="3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textRotation="90"/>
    </xf>
    <xf numFmtId="0" fontId="1" fillId="2" borderId="3" xfId="0" applyFont="1" applyFill="1" applyBorder="1" applyAlignment="1">
      <alignment horizontal="center" vertical="center" textRotation="90"/>
    </xf>
    <xf numFmtId="0" fontId="1" fillId="2" borderId="4" xfId="0" applyFont="1" applyFill="1" applyBorder="1" applyAlignment="1">
      <alignment horizontal="center" vertical="center" textRotation="90"/>
    </xf>
    <xf numFmtId="0" fontId="2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51" fillId="0" borderId="12" xfId="0" applyFont="1" applyFill="1" applyBorder="1" applyAlignment="1">
      <alignment horizontal="center" vertical="center" wrapText="1"/>
    </xf>
    <xf numFmtId="0" fontId="51" fillId="0" borderId="5" xfId="0" applyFont="1" applyFill="1" applyBorder="1" applyAlignment="1">
      <alignment horizontal="center" vertical="center" wrapText="1"/>
    </xf>
    <xf numFmtId="0" fontId="51" fillId="0" borderId="6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textRotation="90"/>
    </xf>
    <xf numFmtId="0" fontId="2" fillId="2" borderId="6" xfId="0" applyFont="1" applyFill="1" applyBorder="1" applyAlignment="1">
      <alignment horizontal="center" vertical="center" textRotation="90"/>
    </xf>
    <xf numFmtId="0" fontId="52" fillId="2" borderId="2" xfId="0" applyFont="1" applyFill="1" applyBorder="1" applyAlignment="1">
      <alignment horizontal="center" vertical="center" wrapText="1"/>
    </xf>
    <xf numFmtId="0" fontId="52" fillId="2" borderId="3" xfId="0" applyFont="1" applyFill="1" applyBorder="1" applyAlignment="1">
      <alignment horizontal="center" vertical="center" wrapText="1"/>
    </xf>
    <xf numFmtId="0" fontId="52" fillId="2" borderId="4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14" fillId="2" borderId="0" xfId="1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3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0" fillId="0" borderId="8" xfId="0" applyBorder="1"/>
    <xf numFmtId="0" fontId="0" fillId="0" borderId="38" xfId="0" applyBorder="1"/>
    <xf numFmtId="0" fontId="0" fillId="0" borderId="30" xfId="0" applyBorder="1"/>
    <xf numFmtId="0" fontId="0" fillId="0" borderId="7" xfId="0" applyBorder="1"/>
    <xf numFmtId="0" fontId="0" fillId="0" borderId="31" xfId="0" applyBorder="1"/>
    <xf numFmtId="0" fontId="0" fillId="0" borderId="15" xfId="0" applyBorder="1"/>
    <xf numFmtId="0" fontId="0" fillId="0" borderId="16" xfId="0" applyBorder="1"/>
    <xf numFmtId="0" fontId="4" fillId="0" borderId="0" xfId="0" applyFont="1" applyFill="1" applyBorder="1" applyAlignment="1">
      <alignment horizontal="left" vertical="center" wrapText="1"/>
    </xf>
    <xf numFmtId="0" fontId="44" fillId="0" borderId="1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56" fillId="0" borderId="9" xfId="0" applyFont="1" applyBorder="1" applyAlignment="1">
      <alignment horizontal="center" vertical="center" wrapText="1"/>
    </xf>
    <xf numFmtId="0" fontId="56" fillId="0" borderId="3" xfId="0" applyFont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textRotation="90"/>
    </xf>
    <xf numFmtId="0" fontId="6" fillId="0" borderId="6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textRotation="90" wrapText="1"/>
    </xf>
    <xf numFmtId="0" fontId="1" fillId="0" borderId="38" xfId="0" applyFont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textRotation="90" wrapText="1"/>
    </xf>
    <xf numFmtId="0" fontId="1" fillId="0" borderId="60" xfId="0" applyFont="1" applyBorder="1" applyAlignment="1">
      <alignment horizontal="center" vertical="center" wrapText="1"/>
    </xf>
    <xf numFmtId="0" fontId="6" fillId="0" borderId="31" xfId="0" applyNumberFormat="1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textRotation="90" wrapText="1"/>
    </xf>
    <xf numFmtId="0" fontId="1" fillId="0" borderId="31" xfId="0" applyFont="1" applyBorder="1" applyAlignment="1">
      <alignment horizontal="center" vertical="center" wrapText="1"/>
    </xf>
    <xf numFmtId="0" fontId="57" fillId="2" borderId="12" xfId="0" applyFont="1" applyFill="1" applyBorder="1" applyAlignment="1">
      <alignment horizontal="center" vertical="center" textRotation="90" wrapText="1"/>
    </xf>
    <xf numFmtId="0" fontId="57" fillId="2" borderId="6" xfId="0" applyFont="1" applyFill="1" applyBorder="1" applyAlignment="1">
      <alignment horizontal="center" vertical="center" textRotation="90" wrapText="1"/>
    </xf>
    <xf numFmtId="0" fontId="49" fillId="0" borderId="2" xfId="0" applyNumberFormat="1" applyFont="1" applyBorder="1" applyAlignment="1">
      <alignment horizontal="center" vertical="center"/>
    </xf>
    <xf numFmtId="0" fontId="49" fillId="0" borderId="3" xfId="0" applyNumberFormat="1" applyFont="1" applyBorder="1" applyAlignment="1">
      <alignment horizontal="center" vertical="center" wrapText="1"/>
    </xf>
  </cellXfs>
  <cellStyles count="5">
    <cellStyle name="Monétaire" xfId="2" builtinId="4"/>
    <cellStyle name="Normal" xfId="0" builtinId="0"/>
    <cellStyle name="Normal 3" xfId="4"/>
    <cellStyle name="Normal 4" xfId="3"/>
    <cellStyle name="Normal_Feuil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U58"/>
  <sheetViews>
    <sheetView tabSelected="1" topLeftCell="C44" zoomScale="85" zoomScaleNormal="85" workbookViewId="0">
      <selection activeCell="AF4" sqref="AF4"/>
    </sheetView>
  </sheetViews>
  <sheetFormatPr baseColWidth="10" defaultRowHeight="15"/>
  <cols>
    <col min="1" max="1" width="8.85546875" style="1" customWidth="1"/>
    <col min="2" max="2" width="15.28515625" style="113" customWidth="1"/>
    <col min="3" max="6" width="4.140625" style="1" customWidth="1"/>
    <col min="7" max="7" width="5.7109375" style="1" customWidth="1"/>
    <col min="8" max="11" width="4.140625" style="1" customWidth="1"/>
    <col min="12" max="12" width="6.85546875" style="1" customWidth="1"/>
    <col min="13" max="13" width="5.7109375" style="1" customWidth="1"/>
    <col min="14" max="16" width="4.140625" style="1" customWidth="1"/>
    <col min="17" max="17" width="7.140625" style="1" customWidth="1"/>
    <col min="18" max="18" width="4.28515625" style="1" customWidth="1"/>
    <col min="19" max="19" width="5.7109375" style="1" customWidth="1"/>
    <col min="20" max="21" width="4.140625" style="1" customWidth="1"/>
    <col min="22" max="22" width="6.7109375" style="1" customWidth="1"/>
    <col min="23" max="23" width="5.28515625" style="1" customWidth="1"/>
    <col min="24" max="26" width="4.140625" style="1" customWidth="1"/>
    <col min="27" max="27" width="7" style="1" customWidth="1"/>
    <col min="28" max="31" width="4.140625" style="1" customWidth="1"/>
    <col min="32" max="32" width="5.85546875" style="1" customWidth="1"/>
    <col min="33" max="36" width="4.140625" style="1" customWidth="1"/>
    <col min="37" max="37" width="6.5703125" style="1" customWidth="1"/>
    <col min="38" max="39" width="4.28515625" style="1" customWidth="1"/>
    <col min="40" max="40" width="3" style="1" customWidth="1"/>
    <col min="41" max="41" width="3.28515625" style="1" customWidth="1"/>
    <col min="42" max="42" width="5.85546875" style="1" customWidth="1"/>
    <col min="43" max="43" width="7.140625" style="1" customWidth="1"/>
    <col min="44" max="47" width="4.28515625" style="1" customWidth="1"/>
    <col min="48" max="16384" width="11.42578125" style="1"/>
  </cols>
  <sheetData>
    <row r="2" spans="1:47" ht="23.25" customHeight="1">
      <c r="A2" s="223" t="s">
        <v>76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223"/>
      <c r="AC2" s="223"/>
      <c r="AD2" s="223"/>
      <c r="AE2" s="223"/>
      <c r="AF2" s="223"/>
      <c r="AG2" s="223"/>
      <c r="AH2" s="223"/>
      <c r="AI2" s="223"/>
      <c r="AJ2" s="223"/>
      <c r="AK2" s="223"/>
      <c r="AL2" s="48"/>
      <c r="AM2" s="48"/>
      <c r="AN2" s="48"/>
      <c r="AO2" s="48"/>
      <c r="AP2" s="48"/>
      <c r="AQ2" s="48"/>
      <c r="AR2" s="48"/>
      <c r="AS2" s="48"/>
      <c r="AT2" s="48"/>
      <c r="AU2" s="48"/>
    </row>
    <row r="3" spans="1:47" ht="23.25" customHeight="1">
      <c r="A3" s="223" t="s">
        <v>38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223"/>
      <c r="AC3" s="223"/>
      <c r="AD3" s="223"/>
      <c r="AE3" s="223"/>
      <c r="AF3" s="223"/>
      <c r="AG3" s="223"/>
      <c r="AH3" s="223"/>
      <c r="AI3" s="223"/>
      <c r="AJ3" s="223"/>
      <c r="AK3" s="223"/>
      <c r="AL3" s="48"/>
      <c r="AM3" s="48"/>
      <c r="AN3" s="48"/>
      <c r="AO3" s="48"/>
      <c r="AP3" s="48"/>
      <c r="AQ3" s="48"/>
      <c r="AR3" s="48"/>
      <c r="AS3" s="48"/>
      <c r="AT3" s="48"/>
      <c r="AU3" s="48"/>
    </row>
    <row r="5" spans="1:47" ht="20.25">
      <c r="A5" s="49" t="s">
        <v>39</v>
      </c>
      <c r="B5" s="110"/>
      <c r="C5" s="50"/>
      <c r="D5" s="50"/>
      <c r="E5" s="50"/>
    </row>
    <row r="8" spans="1:47" ht="21" thickBot="1">
      <c r="A8" s="224" t="s">
        <v>157</v>
      </c>
      <c r="B8" s="224"/>
      <c r="C8" s="224"/>
      <c r="D8" s="224"/>
      <c r="E8" s="224"/>
      <c r="F8" s="224"/>
      <c r="G8" s="224"/>
      <c r="H8" s="224"/>
      <c r="I8" s="224"/>
      <c r="J8" s="224"/>
      <c r="K8" s="224"/>
      <c r="L8" s="224"/>
      <c r="M8" s="224"/>
      <c r="N8" s="224"/>
      <c r="O8" s="224"/>
      <c r="P8" s="224"/>
      <c r="Q8" s="224"/>
      <c r="R8" s="224"/>
      <c r="S8" s="224"/>
      <c r="T8" s="224"/>
      <c r="U8" s="224"/>
      <c r="V8" s="224"/>
      <c r="W8" s="224"/>
      <c r="X8" s="224"/>
      <c r="Y8" s="224"/>
      <c r="Z8" s="224"/>
      <c r="AA8" s="224"/>
      <c r="AB8" s="224"/>
      <c r="AC8" s="224"/>
      <c r="AD8" s="224"/>
      <c r="AE8" s="224"/>
      <c r="AF8" s="224"/>
      <c r="AG8" s="224"/>
      <c r="AH8" s="224"/>
      <c r="AI8" s="224"/>
      <c r="AJ8" s="224"/>
      <c r="AK8" s="224"/>
      <c r="AL8" s="224"/>
      <c r="AM8" s="224"/>
      <c r="AN8" s="224"/>
      <c r="AO8" s="224"/>
      <c r="AP8" s="224"/>
      <c r="AQ8" s="224"/>
      <c r="AR8" s="224"/>
      <c r="AS8" s="224"/>
      <c r="AT8" s="224"/>
      <c r="AU8" s="224"/>
    </row>
    <row r="9" spans="1:47" s="51" customFormat="1" ht="25.5" customHeight="1" thickBot="1">
      <c r="A9" s="231" t="s">
        <v>77</v>
      </c>
      <c r="B9" s="234" t="s">
        <v>78</v>
      </c>
      <c r="C9" s="235" t="s">
        <v>79</v>
      </c>
      <c r="D9" s="236"/>
      <c r="E9" s="236"/>
      <c r="F9" s="236"/>
      <c r="G9" s="236"/>
      <c r="H9" s="236"/>
      <c r="I9" s="236"/>
      <c r="J9" s="236"/>
      <c r="K9" s="236"/>
      <c r="L9" s="236"/>
      <c r="M9" s="236"/>
      <c r="N9" s="236"/>
      <c r="O9" s="236"/>
      <c r="P9" s="236"/>
      <c r="Q9" s="236"/>
      <c r="R9" s="236"/>
      <c r="S9" s="236"/>
      <c r="T9" s="236"/>
      <c r="U9" s="236"/>
      <c r="V9" s="236"/>
      <c r="W9" s="236"/>
      <c r="X9" s="236"/>
      <c r="Y9" s="236"/>
      <c r="Z9" s="236"/>
      <c r="AA9" s="236"/>
      <c r="AB9" s="236"/>
      <c r="AC9" s="236"/>
      <c r="AD9" s="236"/>
      <c r="AE9" s="236"/>
      <c r="AF9" s="236"/>
      <c r="AG9" s="236"/>
      <c r="AH9" s="236"/>
      <c r="AI9" s="236"/>
      <c r="AJ9" s="236"/>
      <c r="AK9" s="236"/>
      <c r="AL9" s="236"/>
      <c r="AM9" s="236"/>
      <c r="AN9" s="236"/>
      <c r="AO9" s="236"/>
      <c r="AP9" s="236"/>
      <c r="AQ9" s="236"/>
      <c r="AR9" s="236"/>
      <c r="AS9" s="236"/>
      <c r="AT9" s="236"/>
      <c r="AU9" s="237"/>
    </row>
    <row r="10" spans="1:47" s="51" customFormat="1" ht="24" customHeight="1" thickBot="1">
      <c r="A10" s="232"/>
      <c r="B10" s="234"/>
      <c r="C10" s="225" t="s">
        <v>80</v>
      </c>
      <c r="D10" s="225"/>
      <c r="E10" s="225"/>
      <c r="F10" s="225"/>
      <c r="G10" s="225"/>
      <c r="H10" s="225" t="s">
        <v>81</v>
      </c>
      <c r="I10" s="225"/>
      <c r="J10" s="225"/>
      <c r="K10" s="225"/>
      <c r="L10" s="225"/>
      <c r="M10" s="225" t="s">
        <v>82</v>
      </c>
      <c r="N10" s="225"/>
      <c r="O10" s="225"/>
      <c r="P10" s="225"/>
      <c r="Q10" s="225"/>
      <c r="R10" s="225" t="s">
        <v>83</v>
      </c>
      <c r="S10" s="225"/>
      <c r="T10" s="225"/>
      <c r="U10" s="225"/>
      <c r="V10" s="225"/>
      <c r="W10" s="225" t="s">
        <v>84</v>
      </c>
      <c r="X10" s="225"/>
      <c r="Y10" s="225"/>
      <c r="Z10" s="225"/>
      <c r="AA10" s="225"/>
      <c r="AB10" s="225" t="s">
        <v>85</v>
      </c>
      <c r="AC10" s="225"/>
      <c r="AD10" s="225"/>
      <c r="AE10" s="225"/>
      <c r="AF10" s="225"/>
      <c r="AG10" s="225" t="s">
        <v>86</v>
      </c>
      <c r="AH10" s="225"/>
      <c r="AI10" s="225"/>
      <c r="AJ10" s="225"/>
      <c r="AK10" s="225"/>
      <c r="AL10" s="225" t="s">
        <v>87</v>
      </c>
      <c r="AM10" s="225"/>
      <c r="AN10" s="225"/>
      <c r="AO10" s="225"/>
      <c r="AP10" s="225"/>
      <c r="AQ10" s="239" t="s">
        <v>88</v>
      </c>
      <c r="AR10" s="240"/>
      <c r="AS10" s="240"/>
      <c r="AT10" s="240"/>
      <c r="AU10" s="241"/>
    </row>
    <row r="11" spans="1:47" s="51" customFormat="1" ht="41.25" customHeight="1" thickBot="1">
      <c r="A11" s="232"/>
      <c r="B11" s="234"/>
      <c r="C11" s="221" t="s">
        <v>89</v>
      </c>
      <c r="D11" s="221" t="s">
        <v>90</v>
      </c>
      <c r="E11" s="222" t="s">
        <v>91</v>
      </c>
      <c r="F11" s="222"/>
      <c r="G11" s="222"/>
      <c r="H11" s="221" t="s">
        <v>89</v>
      </c>
      <c r="I11" s="221" t="s">
        <v>90</v>
      </c>
      <c r="J11" s="222" t="s">
        <v>91</v>
      </c>
      <c r="K11" s="222"/>
      <c r="L11" s="222"/>
      <c r="M11" s="221" t="s">
        <v>89</v>
      </c>
      <c r="N11" s="221" t="s">
        <v>90</v>
      </c>
      <c r="O11" s="222" t="s">
        <v>91</v>
      </c>
      <c r="P11" s="222"/>
      <c r="Q11" s="222"/>
      <c r="R11" s="221" t="s">
        <v>89</v>
      </c>
      <c r="S11" s="221" t="s">
        <v>90</v>
      </c>
      <c r="T11" s="222" t="s">
        <v>91</v>
      </c>
      <c r="U11" s="222"/>
      <c r="V11" s="222"/>
      <c r="W11" s="221" t="s">
        <v>89</v>
      </c>
      <c r="X11" s="221" t="s">
        <v>90</v>
      </c>
      <c r="Y11" s="222" t="s">
        <v>91</v>
      </c>
      <c r="Z11" s="222"/>
      <c r="AA11" s="222"/>
      <c r="AB11" s="221" t="s">
        <v>89</v>
      </c>
      <c r="AC11" s="221" t="s">
        <v>90</v>
      </c>
      <c r="AD11" s="222" t="s">
        <v>91</v>
      </c>
      <c r="AE11" s="222"/>
      <c r="AF11" s="222"/>
      <c r="AG11" s="221" t="s">
        <v>89</v>
      </c>
      <c r="AH11" s="221" t="s">
        <v>90</v>
      </c>
      <c r="AI11" s="222" t="s">
        <v>91</v>
      </c>
      <c r="AJ11" s="222"/>
      <c r="AK11" s="222"/>
      <c r="AL11" s="221" t="s">
        <v>89</v>
      </c>
      <c r="AM11" s="221" t="s">
        <v>90</v>
      </c>
      <c r="AN11" s="222" t="s">
        <v>91</v>
      </c>
      <c r="AO11" s="222"/>
      <c r="AP11" s="222"/>
      <c r="AQ11" s="221" t="s">
        <v>89</v>
      </c>
      <c r="AR11" s="221" t="s">
        <v>90</v>
      </c>
      <c r="AS11" s="222" t="s">
        <v>91</v>
      </c>
      <c r="AT11" s="222"/>
      <c r="AU11" s="222"/>
    </row>
    <row r="12" spans="1:47" s="51" customFormat="1" ht="107.25" customHeight="1" thickBot="1">
      <c r="A12" s="233"/>
      <c r="B12" s="234"/>
      <c r="C12" s="221"/>
      <c r="D12" s="221"/>
      <c r="E12" s="52" t="s">
        <v>92</v>
      </c>
      <c r="F12" s="52" t="s">
        <v>93</v>
      </c>
      <c r="G12" s="53" t="s">
        <v>94</v>
      </c>
      <c r="H12" s="221"/>
      <c r="I12" s="221"/>
      <c r="J12" s="52" t="s">
        <v>92</v>
      </c>
      <c r="K12" s="52" t="s">
        <v>93</v>
      </c>
      <c r="L12" s="53" t="s">
        <v>94</v>
      </c>
      <c r="M12" s="221"/>
      <c r="N12" s="221"/>
      <c r="O12" s="52" t="s">
        <v>92</v>
      </c>
      <c r="P12" s="52" t="s">
        <v>93</v>
      </c>
      <c r="Q12" s="53" t="s">
        <v>94</v>
      </c>
      <c r="R12" s="221"/>
      <c r="S12" s="221"/>
      <c r="T12" s="52" t="s">
        <v>92</v>
      </c>
      <c r="U12" s="52" t="s">
        <v>93</v>
      </c>
      <c r="V12" s="53" t="s">
        <v>94</v>
      </c>
      <c r="W12" s="221"/>
      <c r="X12" s="221"/>
      <c r="Y12" s="52" t="s">
        <v>92</v>
      </c>
      <c r="Z12" s="52" t="s">
        <v>93</v>
      </c>
      <c r="AA12" s="82" t="s">
        <v>94</v>
      </c>
      <c r="AB12" s="221"/>
      <c r="AC12" s="221"/>
      <c r="AD12" s="52" t="s">
        <v>92</v>
      </c>
      <c r="AE12" s="52" t="s">
        <v>93</v>
      </c>
      <c r="AF12" s="53" t="s">
        <v>94</v>
      </c>
      <c r="AG12" s="221"/>
      <c r="AH12" s="221"/>
      <c r="AI12" s="52" t="s">
        <v>92</v>
      </c>
      <c r="AJ12" s="52" t="s">
        <v>93</v>
      </c>
      <c r="AK12" s="53" t="s">
        <v>94</v>
      </c>
      <c r="AL12" s="221"/>
      <c r="AM12" s="221"/>
      <c r="AN12" s="52" t="s">
        <v>92</v>
      </c>
      <c r="AO12" s="52" t="s">
        <v>93</v>
      </c>
      <c r="AP12" s="53" t="s">
        <v>94</v>
      </c>
      <c r="AQ12" s="221"/>
      <c r="AR12" s="221"/>
      <c r="AS12" s="52" t="s">
        <v>92</v>
      </c>
      <c r="AT12" s="52" t="s">
        <v>93</v>
      </c>
      <c r="AU12" s="53" t="s">
        <v>94</v>
      </c>
    </row>
    <row r="13" spans="1:47" ht="20.100000000000001" customHeight="1" thickBot="1">
      <c r="A13" s="226" t="s">
        <v>171</v>
      </c>
      <c r="B13" s="108" t="s">
        <v>95</v>
      </c>
      <c r="C13" s="54"/>
      <c r="D13" s="55"/>
      <c r="E13" s="55">
        <v>0</v>
      </c>
      <c r="F13" s="55">
        <v>0</v>
      </c>
      <c r="G13" s="111">
        <f>E13+F13</f>
        <v>0</v>
      </c>
      <c r="H13" s="54"/>
      <c r="I13" s="55"/>
      <c r="J13" s="55">
        <v>0</v>
      </c>
      <c r="K13" s="55">
        <v>0</v>
      </c>
      <c r="L13" s="111">
        <f>J13+K13</f>
        <v>0</v>
      </c>
      <c r="M13" s="54">
        <v>3</v>
      </c>
      <c r="N13" s="55">
        <v>2</v>
      </c>
      <c r="O13" s="55">
        <v>0</v>
      </c>
      <c r="P13" s="55">
        <v>0</v>
      </c>
      <c r="Q13" s="111">
        <f>O13+P13</f>
        <v>0</v>
      </c>
      <c r="R13" s="54">
        <v>17</v>
      </c>
      <c r="S13" s="55">
        <v>10</v>
      </c>
      <c r="T13" s="55">
        <v>1</v>
      </c>
      <c r="U13" s="55">
        <v>0</v>
      </c>
      <c r="V13" s="111">
        <f>T13+U13</f>
        <v>1</v>
      </c>
      <c r="W13" s="54">
        <v>52</v>
      </c>
      <c r="X13" s="55">
        <v>27</v>
      </c>
      <c r="Y13" s="55"/>
      <c r="Z13" s="55"/>
      <c r="AA13" s="111">
        <f>Y13+Z13</f>
        <v>0</v>
      </c>
      <c r="AB13" s="54"/>
      <c r="AC13" s="55"/>
      <c r="AD13" s="55"/>
      <c r="AE13" s="55"/>
      <c r="AF13" s="56"/>
      <c r="AG13" s="54">
        <v>0</v>
      </c>
      <c r="AH13" s="55">
        <v>0</v>
      </c>
      <c r="AI13" s="55"/>
      <c r="AJ13" s="55"/>
      <c r="AK13" s="56"/>
      <c r="AL13" s="54"/>
      <c r="AM13" s="55"/>
      <c r="AN13" s="55"/>
      <c r="AO13" s="55"/>
      <c r="AP13" s="56"/>
      <c r="AQ13" s="54">
        <f>C13+H13+M13+R13+W13+AB13+AG13+AL13</f>
        <v>72</v>
      </c>
      <c r="AR13" s="55">
        <f>D13+I13+N13+S13+X13+AC13+AH13+AM13</f>
        <v>39</v>
      </c>
      <c r="AS13" s="55">
        <f>E13+J13+O13+T13+Y13+AD13+AI13+AN13</f>
        <v>1</v>
      </c>
      <c r="AT13" s="55">
        <f>F13+K13+P13+U13+Z13+AE13+AJ13+AO13</f>
        <v>0</v>
      </c>
      <c r="AU13" s="111">
        <f>AS13+AT13</f>
        <v>1</v>
      </c>
    </row>
    <row r="14" spans="1:47" ht="20.100000000000001" customHeight="1" thickBot="1">
      <c r="A14" s="227"/>
      <c r="B14" s="108" t="s">
        <v>112</v>
      </c>
      <c r="C14" s="57">
        <v>3</v>
      </c>
      <c r="D14" s="58"/>
      <c r="E14" s="58">
        <v>1</v>
      </c>
      <c r="F14" s="58">
        <v>0</v>
      </c>
      <c r="G14" s="111">
        <f t="shared" ref="G14:G22" si="0">E14+F14</f>
        <v>1</v>
      </c>
      <c r="H14" s="57">
        <v>51</v>
      </c>
      <c r="I14" s="58">
        <v>14</v>
      </c>
      <c r="J14" s="58">
        <v>14</v>
      </c>
      <c r="K14" s="58">
        <v>3</v>
      </c>
      <c r="L14" s="111">
        <f t="shared" ref="L14:L22" si="1">J14+K14</f>
        <v>17</v>
      </c>
      <c r="M14" s="57">
        <v>133</v>
      </c>
      <c r="N14" s="58">
        <v>73</v>
      </c>
      <c r="O14" s="58">
        <v>16</v>
      </c>
      <c r="P14" s="58">
        <v>11</v>
      </c>
      <c r="Q14" s="111">
        <f t="shared" ref="Q14:Q22" si="2">O14+P14</f>
        <v>27</v>
      </c>
      <c r="R14" s="57">
        <v>486</v>
      </c>
      <c r="S14" s="58">
        <v>284</v>
      </c>
      <c r="T14" s="58">
        <v>27</v>
      </c>
      <c r="U14" s="58">
        <v>13</v>
      </c>
      <c r="V14" s="111">
        <f t="shared" ref="V14:V22" si="3">T14+U14</f>
        <v>40</v>
      </c>
      <c r="W14" s="57">
        <v>134</v>
      </c>
      <c r="X14" s="58">
        <v>82</v>
      </c>
      <c r="Y14" s="58"/>
      <c r="Z14" s="213">
        <v>1</v>
      </c>
      <c r="AA14" s="111">
        <f t="shared" ref="AA14:AA22" si="4">Y14+Z14</f>
        <v>1</v>
      </c>
      <c r="AB14" s="57"/>
      <c r="AC14" s="58"/>
      <c r="AD14" s="58"/>
      <c r="AE14" s="58"/>
      <c r="AF14" s="59"/>
      <c r="AG14" s="57">
        <v>0</v>
      </c>
      <c r="AH14" s="58">
        <v>0</v>
      </c>
      <c r="AI14" s="58"/>
      <c r="AJ14" s="58"/>
      <c r="AK14" s="59"/>
      <c r="AL14" s="57"/>
      <c r="AM14" s="58"/>
      <c r="AN14" s="58"/>
      <c r="AO14" s="58"/>
      <c r="AP14" s="59"/>
      <c r="AQ14" s="54">
        <f t="shared" ref="AQ14:AQ22" si="5">C14+H14+M14+R14+W14+AB14+AG14+AL14</f>
        <v>807</v>
      </c>
      <c r="AR14" s="55">
        <f t="shared" ref="AR14:AR22" si="6">D14+I14+N14+S14+X14+AC14+AH14+AM14</f>
        <v>453</v>
      </c>
      <c r="AS14" s="55">
        <f t="shared" ref="AS14:AS22" si="7">E14+J14+O14+T14+Y14+AD14+AI14+AN14</f>
        <v>58</v>
      </c>
      <c r="AT14" s="55">
        <f t="shared" ref="AT14:AT22" si="8">F14+K14+P14+U14+Z14+AE14+AJ14+AO14</f>
        <v>28</v>
      </c>
      <c r="AU14" s="111">
        <f t="shared" ref="AU14:AU22" si="9">AS14+AT14</f>
        <v>86</v>
      </c>
    </row>
    <row r="15" spans="1:47" ht="20.100000000000001" customHeight="1" thickBot="1">
      <c r="A15" s="227"/>
      <c r="B15" s="108" t="s">
        <v>113</v>
      </c>
      <c r="C15" s="57">
        <v>17</v>
      </c>
      <c r="D15" s="58">
        <v>3</v>
      </c>
      <c r="E15" s="58">
        <v>7</v>
      </c>
      <c r="F15" s="58">
        <v>1</v>
      </c>
      <c r="G15" s="111">
        <f t="shared" si="0"/>
        <v>8</v>
      </c>
      <c r="H15" s="57">
        <v>70</v>
      </c>
      <c r="I15" s="58">
        <v>24</v>
      </c>
      <c r="J15" s="58">
        <v>19</v>
      </c>
      <c r="K15" s="58">
        <v>9</v>
      </c>
      <c r="L15" s="111">
        <f t="shared" si="1"/>
        <v>28</v>
      </c>
      <c r="M15" s="57">
        <v>80</v>
      </c>
      <c r="N15" s="58">
        <v>32</v>
      </c>
      <c r="O15" s="58">
        <v>13</v>
      </c>
      <c r="P15" s="58">
        <v>6</v>
      </c>
      <c r="Q15" s="111">
        <f t="shared" si="2"/>
        <v>19</v>
      </c>
      <c r="R15" s="57">
        <v>127</v>
      </c>
      <c r="S15" s="58">
        <v>55</v>
      </c>
      <c r="T15" s="58">
        <v>5</v>
      </c>
      <c r="U15" s="58">
        <v>3</v>
      </c>
      <c r="V15" s="111">
        <f t="shared" si="3"/>
        <v>8</v>
      </c>
      <c r="W15" s="57">
        <v>30</v>
      </c>
      <c r="X15" s="58">
        <v>12</v>
      </c>
      <c r="Y15" s="58"/>
      <c r="Z15" s="58"/>
      <c r="AA15" s="111">
        <f t="shared" si="4"/>
        <v>0</v>
      </c>
      <c r="AB15" s="57"/>
      <c r="AC15" s="58"/>
      <c r="AD15" s="58"/>
      <c r="AE15" s="58"/>
      <c r="AF15" s="59"/>
      <c r="AG15" s="57">
        <v>0</v>
      </c>
      <c r="AH15" s="58">
        <v>0</v>
      </c>
      <c r="AI15" s="58"/>
      <c r="AJ15" s="58"/>
      <c r="AK15" s="59"/>
      <c r="AL15" s="57"/>
      <c r="AM15" s="58"/>
      <c r="AN15" s="58"/>
      <c r="AO15" s="58"/>
      <c r="AP15" s="59"/>
      <c r="AQ15" s="54">
        <f t="shared" si="5"/>
        <v>324</v>
      </c>
      <c r="AR15" s="55">
        <f t="shared" si="6"/>
        <v>126</v>
      </c>
      <c r="AS15" s="55">
        <f t="shared" si="7"/>
        <v>44</v>
      </c>
      <c r="AT15" s="55">
        <f t="shared" si="8"/>
        <v>19</v>
      </c>
      <c r="AU15" s="111">
        <f t="shared" si="9"/>
        <v>63</v>
      </c>
    </row>
    <row r="16" spans="1:47" ht="20.100000000000001" customHeight="1" thickBot="1">
      <c r="A16" s="227"/>
      <c r="B16" s="108" t="s">
        <v>114</v>
      </c>
      <c r="C16" s="57">
        <v>16</v>
      </c>
      <c r="D16" s="58">
        <v>5</v>
      </c>
      <c r="E16" s="58">
        <v>3</v>
      </c>
      <c r="F16" s="58">
        <v>1</v>
      </c>
      <c r="G16" s="111">
        <f t="shared" si="0"/>
        <v>4</v>
      </c>
      <c r="H16" s="57">
        <v>32</v>
      </c>
      <c r="I16" s="58">
        <v>17</v>
      </c>
      <c r="J16" s="58">
        <v>5</v>
      </c>
      <c r="K16" s="58">
        <v>6</v>
      </c>
      <c r="L16" s="111">
        <f t="shared" si="1"/>
        <v>11</v>
      </c>
      <c r="M16" s="57">
        <v>41</v>
      </c>
      <c r="N16" s="58">
        <v>20</v>
      </c>
      <c r="O16" s="58">
        <v>5</v>
      </c>
      <c r="P16" s="58">
        <v>2</v>
      </c>
      <c r="Q16" s="111">
        <f t="shared" si="2"/>
        <v>7</v>
      </c>
      <c r="R16" s="57">
        <v>70</v>
      </c>
      <c r="S16" s="58">
        <v>26</v>
      </c>
      <c r="T16" s="58">
        <v>8</v>
      </c>
      <c r="U16" s="58">
        <v>3</v>
      </c>
      <c r="V16" s="111">
        <f t="shared" si="3"/>
        <v>11</v>
      </c>
      <c r="W16" s="57">
        <v>13</v>
      </c>
      <c r="X16" s="58">
        <v>5</v>
      </c>
      <c r="Y16" s="58"/>
      <c r="Z16" s="58"/>
      <c r="AA16" s="111">
        <f t="shared" si="4"/>
        <v>0</v>
      </c>
      <c r="AB16" s="57"/>
      <c r="AC16" s="58"/>
      <c r="AD16" s="58"/>
      <c r="AE16" s="58"/>
      <c r="AF16" s="59"/>
      <c r="AG16" s="57">
        <v>0</v>
      </c>
      <c r="AH16" s="58">
        <v>0</v>
      </c>
      <c r="AI16" s="58"/>
      <c r="AJ16" s="58"/>
      <c r="AK16" s="59"/>
      <c r="AL16" s="57"/>
      <c r="AM16" s="58"/>
      <c r="AN16" s="58"/>
      <c r="AO16" s="58"/>
      <c r="AP16" s="59"/>
      <c r="AQ16" s="54">
        <f t="shared" si="5"/>
        <v>172</v>
      </c>
      <c r="AR16" s="55">
        <f t="shared" si="6"/>
        <v>73</v>
      </c>
      <c r="AS16" s="55">
        <f t="shared" si="7"/>
        <v>21</v>
      </c>
      <c r="AT16" s="55">
        <f t="shared" si="8"/>
        <v>12</v>
      </c>
      <c r="AU16" s="111">
        <f t="shared" si="9"/>
        <v>33</v>
      </c>
    </row>
    <row r="17" spans="1:47" ht="20.100000000000001" customHeight="1" thickBot="1">
      <c r="A17" s="227"/>
      <c r="B17" s="108" t="s">
        <v>115</v>
      </c>
      <c r="C17" s="57">
        <v>33</v>
      </c>
      <c r="D17" s="58">
        <v>8</v>
      </c>
      <c r="E17" s="58">
        <v>6</v>
      </c>
      <c r="F17" s="58">
        <v>2</v>
      </c>
      <c r="G17" s="111">
        <f t="shared" si="0"/>
        <v>8</v>
      </c>
      <c r="H17" s="57">
        <v>25</v>
      </c>
      <c r="I17" s="58">
        <v>10</v>
      </c>
      <c r="J17" s="58">
        <v>1</v>
      </c>
      <c r="K17" s="58">
        <v>5</v>
      </c>
      <c r="L17" s="111">
        <f t="shared" si="1"/>
        <v>6</v>
      </c>
      <c r="M17" s="57">
        <v>27</v>
      </c>
      <c r="N17" s="58">
        <v>4</v>
      </c>
      <c r="O17" s="58">
        <v>3</v>
      </c>
      <c r="P17" s="58">
        <v>0</v>
      </c>
      <c r="Q17" s="111">
        <f t="shared" si="2"/>
        <v>3</v>
      </c>
      <c r="R17" s="57">
        <v>30</v>
      </c>
      <c r="S17" s="58">
        <v>10</v>
      </c>
      <c r="T17" s="58">
        <v>1</v>
      </c>
      <c r="U17" s="58">
        <v>3</v>
      </c>
      <c r="V17" s="111">
        <f t="shared" si="3"/>
        <v>4</v>
      </c>
      <c r="W17" s="57">
        <v>2</v>
      </c>
      <c r="X17" s="58">
        <v>0</v>
      </c>
      <c r="Y17" s="58"/>
      <c r="Z17" s="58"/>
      <c r="AA17" s="111">
        <f t="shared" si="4"/>
        <v>0</v>
      </c>
      <c r="AB17" s="57"/>
      <c r="AC17" s="58"/>
      <c r="AD17" s="58"/>
      <c r="AE17" s="58"/>
      <c r="AF17" s="59"/>
      <c r="AG17" s="57">
        <v>0</v>
      </c>
      <c r="AH17" s="58">
        <v>0</v>
      </c>
      <c r="AI17" s="58"/>
      <c r="AJ17" s="58"/>
      <c r="AK17" s="59"/>
      <c r="AL17" s="57"/>
      <c r="AM17" s="58"/>
      <c r="AN17" s="58"/>
      <c r="AO17" s="58"/>
      <c r="AP17" s="59"/>
      <c r="AQ17" s="54">
        <f t="shared" si="5"/>
        <v>117</v>
      </c>
      <c r="AR17" s="55">
        <f t="shared" si="6"/>
        <v>32</v>
      </c>
      <c r="AS17" s="55">
        <f t="shared" si="7"/>
        <v>11</v>
      </c>
      <c r="AT17" s="55">
        <f t="shared" si="8"/>
        <v>10</v>
      </c>
      <c r="AU17" s="111">
        <f t="shared" si="9"/>
        <v>21</v>
      </c>
    </row>
    <row r="18" spans="1:47" ht="20.100000000000001" customHeight="1" thickBot="1">
      <c r="A18" s="227"/>
      <c r="B18" s="108" t="s">
        <v>96</v>
      </c>
      <c r="C18" s="57">
        <v>31</v>
      </c>
      <c r="D18" s="58">
        <v>4</v>
      </c>
      <c r="E18" s="58">
        <v>5</v>
      </c>
      <c r="F18" s="58">
        <v>0</v>
      </c>
      <c r="G18" s="111">
        <f t="shared" si="0"/>
        <v>5</v>
      </c>
      <c r="H18" s="57">
        <v>8</v>
      </c>
      <c r="I18" s="58">
        <v>2</v>
      </c>
      <c r="J18" s="58">
        <v>2</v>
      </c>
      <c r="K18" s="58">
        <v>0</v>
      </c>
      <c r="L18" s="111">
        <f t="shared" si="1"/>
        <v>2</v>
      </c>
      <c r="M18" s="57">
        <v>14</v>
      </c>
      <c r="N18" s="58">
        <v>3</v>
      </c>
      <c r="O18" s="58">
        <v>1</v>
      </c>
      <c r="P18" s="58">
        <v>0</v>
      </c>
      <c r="Q18" s="111">
        <f t="shared" si="2"/>
        <v>1</v>
      </c>
      <c r="R18" s="57">
        <v>27</v>
      </c>
      <c r="S18" s="58">
        <v>5</v>
      </c>
      <c r="T18" s="58">
        <v>2</v>
      </c>
      <c r="U18" s="58">
        <v>1</v>
      </c>
      <c r="V18" s="111">
        <f t="shared" si="3"/>
        <v>3</v>
      </c>
      <c r="W18" s="57">
        <v>2</v>
      </c>
      <c r="X18" s="58">
        <v>0</v>
      </c>
      <c r="Y18" s="58"/>
      <c r="Z18" s="58"/>
      <c r="AA18" s="111">
        <f t="shared" si="4"/>
        <v>0</v>
      </c>
      <c r="AB18" s="57"/>
      <c r="AC18" s="58"/>
      <c r="AD18" s="58"/>
      <c r="AE18" s="58"/>
      <c r="AF18" s="59"/>
      <c r="AG18" s="57">
        <v>2</v>
      </c>
      <c r="AH18" s="58">
        <v>1</v>
      </c>
      <c r="AI18" s="58"/>
      <c r="AJ18" s="58"/>
      <c r="AK18" s="59"/>
      <c r="AL18" s="57"/>
      <c r="AM18" s="58"/>
      <c r="AN18" s="58"/>
      <c r="AO18" s="58"/>
      <c r="AP18" s="59"/>
      <c r="AQ18" s="54">
        <f t="shared" si="5"/>
        <v>84</v>
      </c>
      <c r="AR18" s="55">
        <f t="shared" si="6"/>
        <v>15</v>
      </c>
      <c r="AS18" s="55">
        <f t="shared" si="7"/>
        <v>10</v>
      </c>
      <c r="AT18" s="55">
        <f t="shared" si="8"/>
        <v>1</v>
      </c>
      <c r="AU18" s="111">
        <f t="shared" si="9"/>
        <v>11</v>
      </c>
    </row>
    <row r="19" spans="1:47" ht="20.100000000000001" customHeight="1" thickBot="1">
      <c r="A19" s="227"/>
      <c r="B19" s="108" t="s">
        <v>163</v>
      </c>
      <c r="C19" s="57">
        <v>14</v>
      </c>
      <c r="D19" s="58"/>
      <c r="E19" s="58">
        <v>7</v>
      </c>
      <c r="F19" s="58">
        <v>0</v>
      </c>
      <c r="G19" s="111">
        <f t="shared" si="0"/>
        <v>7</v>
      </c>
      <c r="H19" s="57">
        <v>4</v>
      </c>
      <c r="I19" s="58"/>
      <c r="J19" s="58">
        <v>0</v>
      </c>
      <c r="K19" s="58">
        <v>0</v>
      </c>
      <c r="L19" s="111">
        <f t="shared" si="1"/>
        <v>0</v>
      </c>
      <c r="M19" s="57"/>
      <c r="N19" s="58"/>
      <c r="O19" s="58">
        <v>0</v>
      </c>
      <c r="P19" s="58">
        <v>0</v>
      </c>
      <c r="Q19" s="111">
        <f t="shared" si="2"/>
        <v>0</v>
      </c>
      <c r="R19" s="57">
        <v>8</v>
      </c>
      <c r="S19" s="58">
        <v>0</v>
      </c>
      <c r="T19" s="58">
        <v>1</v>
      </c>
      <c r="U19" s="58">
        <v>0</v>
      </c>
      <c r="V19" s="111">
        <f t="shared" si="3"/>
        <v>1</v>
      </c>
      <c r="W19" s="57">
        <v>1</v>
      </c>
      <c r="X19" s="58">
        <v>0</v>
      </c>
      <c r="Y19" s="58"/>
      <c r="Z19" s="58"/>
      <c r="AA19" s="111">
        <f t="shared" si="4"/>
        <v>0</v>
      </c>
      <c r="AB19" s="57"/>
      <c r="AC19" s="58"/>
      <c r="AD19" s="58"/>
      <c r="AE19" s="58"/>
      <c r="AF19" s="59"/>
      <c r="AG19" s="57">
        <v>0</v>
      </c>
      <c r="AH19" s="58">
        <v>0</v>
      </c>
      <c r="AI19" s="58"/>
      <c r="AJ19" s="58"/>
      <c r="AK19" s="59"/>
      <c r="AL19" s="57"/>
      <c r="AM19" s="58"/>
      <c r="AN19" s="58"/>
      <c r="AO19" s="58"/>
      <c r="AP19" s="59"/>
      <c r="AQ19" s="54">
        <f t="shared" si="5"/>
        <v>27</v>
      </c>
      <c r="AR19" s="55">
        <f t="shared" si="6"/>
        <v>0</v>
      </c>
      <c r="AS19" s="55">
        <f t="shared" si="7"/>
        <v>8</v>
      </c>
      <c r="AT19" s="55">
        <f t="shared" si="8"/>
        <v>0</v>
      </c>
      <c r="AU19" s="111">
        <f t="shared" si="9"/>
        <v>8</v>
      </c>
    </row>
    <row r="20" spans="1:47" ht="20.100000000000001" customHeight="1" thickBot="1">
      <c r="A20" s="227"/>
      <c r="B20" s="108" t="s">
        <v>164</v>
      </c>
      <c r="C20" s="57">
        <v>2</v>
      </c>
      <c r="D20" s="58"/>
      <c r="E20" s="58">
        <v>1</v>
      </c>
      <c r="F20" s="58">
        <v>0</v>
      </c>
      <c r="G20" s="111">
        <f t="shared" si="0"/>
        <v>1</v>
      </c>
      <c r="H20" s="57"/>
      <c r="I20" s="58"/>
      <c r="J20" s="58">
        <v>0</v>
      </c>
      <c r="K20" s="58">
        <v>0</v>
      </c>
      <c r="L20" s="111">
        <f t="shared" si="1"/>
        <v>0</v>
      </c>
      <c r="M20" s="57">
        <v>1</v>
      </c>
      <c r="N20" s="58">
        <v>1</v>
      </c>
      <c r="O20" s="58">
        <v>0</v>
      </c>
      <c r="P20" s="58">
        <v>1</v>
      </c>
      <c r="Q20" s="111">
        <f t="shared" si="2"/>
        <v>1</v>
      </c>
      <c r="R20" s="57">
        <v>0</v>
      </c>
      <c r="S20" s="58">
        <v>0</v>
      </c>
      <c r="T20" s="58">
        <v>0</v>
      </c>
      <c r="U20" s="58">
        <v>0</v>
      </c>
      <c r="V20" s="111">
        <f t="shared" si="3"/>
        <v>0</v>
      </c>
      <c r="W20" s="57">
        <v>1</v>
      </c>
      <c r="X20" s="58">
        <v>0</v>
      </c>
      <c r="Y20" s="58"/>
      <c r="Z20" s="58"/>
      <c r="AA20" s="111">
        <f t="shared" si="4"/>
        <v>0</v>
      </c>
      <c r="AB20" s="57"/>
      <c r="AC20" s="58"/>
      <c r="AD20" s="58"/>
      <c r="AE20" s="58"/>
      <c r="AF20" s="59"/>
      <c r="AG20" s="57">
        <v>0</v>
      </c>
      <c r="AH20" s="58">
        <v>0</v>
      </c>
      <c r="AI20" s="58"/>
      <c r="AJ20" s="58"/>
      <c r="AK20" s="59"/>
      <c r="AL20" s="57"/>
      <c r="AM20" s="58"/>
      <c r="AN20" s="58"/>
      <c r="AO20" s="58"/>
      <c r="AP20" s="59"/>
      <c r="AQ20" s="54">
        <f t="shared" si="5"/>
        <v>4</v>
      </c>
      <c r="AR20" s="55">
        <f t="shared" si="6"/>
        <v>1</v>
      </c>
      <c r="AS20" s="55">
        <f t="shared" si="7"/>
        <v>1</v>
      </c>
      <c r="AT20" s="55">
        <f t="shared" si="8"/>
        <v>1</v>
      </c>
      <c r="AU20" s="111">
        <f t="shared" si="9"/>
        <v>2</v>
      </c>
    </row>
    <row r="21" spans="1:47" ht="20.100000000000001" customHeight="1" thickBot="1">
      <c r="A21" s="227"/>
      <c r="B21" s="108" t="s">
        <v>97</v>
      </c>
      <c r="C21" s="57"/>
      <c r="D21" s="58"/>
      <c r="E21" s="58"/>
      <c r="F21" s="58"/>
      <c r="G21" s="111">
        <f t="shared" si="0"/>
        <v>0</v>
      </c>
      <c r="H21" s="57"/>
      <c r="I21" s="58"/>
      <c r="J21" s="58"/>
      <c r="K21" s="58"/>
      <c r="L21" s="111">
        <f t="shared" si="1"/>
        <v>0</v>
      </c>
      <c r="M21" s="57"/>
      <c r="N21" s="58"/>
      <c r="O21" s="58"/>
      <c r="P21" s="58"/>
      <c r="Q21" s="111">
        <f t="shared" si="2"/>
        <v>0</v>
      </c>
      <c r="R21" s="57"/>
      <c r="S21" s="58"/>
      <c r="T21" s="58"/>
      <c r="U21" s="58"/>
      <c r="V21" s="111">
        <f t="shared" si="3"/>
        <v>0</v>
      </c>
      <c r="W21" s="57"/>
      <c r="X21" s="58"/>
      <c r="Y21" s="58"/>
      <c r="Z21" s="58"/>
      <c r="AA21" s="111">
        <f t="shared" si="4"/>
        <v>0</v>
      </c>
      <c r="AB21" s="57"/>
      <c r="AC21" s="58"/>
      <c r="AD21" s="58"/>
      <c r="AE21" s="58"/>
      <c r="AF21" s="59"/>
      <c r="AG21" s="57"/>
      <c r="AH21" s="58"/>
      <c r="AI21" s="58"/>
      <c r="AJ21" s="58"/>
      <c r="AK21" s="59"/>
      <c r="AL21" s="57"/>
      <c r="AM21" s="58"/>
      <c r="AN21" s="58"/>
      <c r="AO21" s="58"/>
      <c r="AP21" s="59"/>
      <c r="AQ21" s="54">
        <f t="shared" si="5"/>
        <v>0</v>
      </c>
      <c r="AR21" s="55">
        <f t="shared" si="6"/>
        <v>0</v>
      </c>
      <c r="AS21" s="55">
        <f t="shared" si="7"/>
        <v>0</v>
      </c>
      <c r="AT21" s="55">
        <f t="shared" si="8"/>
        <v>0</v>
      </c>
      <c r="AU21" s="111">
        <f t="shared" si="9"/>
        <v>0</v>
      </c>
    </row>
    <row r="22" spans="1:47" ht="20.100000000000001" customHeight="1" thickBot="1">
      <c r="A22" s="228"/>
      <c r="B22" s="108" t="s">
        <v>98</v>
      </c>
      <c r="C22" s="60"/>
      <c r="D22" s="61"/>
      <c r="E22" s="61"/>
      <c r="F22" s="61"/>
      <c r="G22" s="111">
        <f t="shared" si="0"/>
        <v>0</v>
      </c>
      <c r="H22" s="60"/>
      <c r="I22" s="61"/>
      <c r="J22" s="61"/>
      <c r="K22" s="61"/>
      <c r="L22" s="111">
        <f t="shared" si="1"/>
        <v>0</v>
      </c>
      <c r="M22" s="60"/>
      <c r="N22" s="61"/>
      <c r="O22" s="61"/>
      <c r="P22" s="61"/>
      <c r="Q22" s="111">
        <f t="shared" si="2"/>
        <v>0</v>
      </c>
      <c r="R22" s="60"/>
      <c r="S22" s="61"/>
      <c r="T22" s="61"/>
      <c r="U22" s="61"/>
      <c r="V22" s="111">
        <f t="shared" si="3"/>
        <v>0</v>
      </c>
      <c r="W22" s="60"/>
      <c r="X22" s="61"/>
      <c r="Y22" s="61"/>
      <c r="Z22" s="61"/>
      <c r="AA22" s="111">
        <f t="shared" si="4"/>
        <v>0</v>
      </c>
      <c r="AB22" s="60"/>
      <c r="AC22" s="61"/>
      <c r="AD22" s="61"/>
      <c r="AE22" s="61"/>
      <c r="AF22" s="62"/>
      <c r="AG22" s="60"/>
      <c r="AH22" s="61"/>
      <c r="AI22" s="61"/>
      <c r="AJ22" s="61"/>
      <c r="AK22" s="62"/>
      <c r="AL22" s="60"/>
      <c r="AM22" s="61"/>
      <c r="AN22" s="61"/>
      <c r="AO22" s="61"/>
      <c r="AP22" s="62"/>
      <c r="AQ22" s="54">
        <f t="shared" si="5"/>
        <v>0</v>
      </c>
      <c r="AR22" s="55">
        <f t="shared" si="6"/>
        <v>0</v>
      </c>
      <c r="AS22" s="55">
        <f t="shared" si="7"/>
        <v>0</v>
      </c>
      <c r="AT22" s="55">
        <f t="shared" si="8"/>
        <v>0</v>
      </c>
      <c r="AU22" s="111">
        <f t="shared" si="9"/>
        <v>0</v>
      </c>
    </row>
    <row r="23" spans="1:47" s="116" customFormat="1" ht="20.100000000000001" customHeight="1" thickBot="1">
      <c r="A23" s="238" t="s">
        <v>16</v>
      </c>
      <c r="B23" s="238"/>
      <c r="C23" s="109">
        <f>SUM(C13:C22)</f>
        <v>116</v>
      </c>
      <c r="D23" s="109">
        <f t="shared" ref="D23:AU23" si="10">SUM(D13:D22)</f>
        <v>20</v>
      </c>
      <c r="E23" s="109">
        <f>SUM(E13:E22)</f>
        <v>30</v>
      </c>
      <c r="F23" s="193">
        <f t="shared" si="10"/>
        <v>4</v>
      </c>
      <c r="G23" s="193">
        <f t="shared" si="10"/>
        <v>34</v>
      </c>
      <c r="H23" s="109">
        <f t="shared" si="10"/>
        <v>190</v>
      </c>
      <c r="I23" s="109">
        <f t="shared" si="10"/>
        <v>67</v>
      </c>
      <c r="J23" s="109">
        <f t="shared" si="10"/>
        <v>41</v>
      </c>
      <c r="K23" s="109">
        <f t="shared" si="10"/>
        <v>23</v>
      </c>
      <c r="L23" s="109">
        <f t="shared" si="10"/>
        <v>64</v>
      </c>
      <c r="M23" s="109">
        <f t="shared" si="10"/>
        <v>299</v>
      </c>
      <c r="N23" s="109">
        <f t="shared" si="10"/>
        <v>135</v>
      </c>
      <c r="O23" s="109">
        <f t="shared" si="10"/>
        <v>38</v>
      </c>
      <c r="P23" s="109">
        <f t="shared" si="10"/>
        <v>20</v>
      </c>
      <c r="Q23" s="109">
        <f t="shared" si="10"/>
        <v>58</v>
      </c>
      <c r="R23" s="109">
        <f t="shared" si="10"/>
        <v>765</v>
      </c>
      <c r="S23" s="109">
        <f t="shared" si="10"/>
        <v>390</v>
      </c>
      <c r="T23" s="109">
        <f t="shared" si="10"/>
        <v>45</v>
      </c>
      <c r="U23" s="109">
        <f t="shared" si="10"/>
        <v>23</v>
      </c>
      <c r="V23" s="109">
        <f t="shared" si="10"/>
        <v>68</v>
      </c>
      <c r="W23" s="109">
        <f t="shared" si="10"/>
        <v>235</v>
      </c>
      <c r="X23" s="109">
        <f t="shared" si="10"/>
        <v>126</v>
      </c>
      <c r="Y23" s="109">
        <f t="shared" si="10"/>
        <v>0</v>
      </c>
      <c r="Z23" s="109">
        <f t="shared" si="10"/>
        <v>1</v>
      </c>
      <c r="AA23" s="109">
        <f t="shared" si="10"/>
        <v>1</v>
      </c>
      <c r="AB23" s="109">
        <f t="shared" si="10"/>
        <v>0</v>
      </c>
      <c r="AC23" s="109">
        <f t="shared" si="10"/>
        <v>0</v>
      </c>
      <c r="AD23" s="109">
        <f t="shared" si="10"/>
        <v>0</v>
      </c>
      <c r="AE23" s="109">
        <f t="shared" si="10"/>
        <v>0</v>
      </c>
      <c r="AF23" s="109">
        <f t="shared" si="10"/>
        <v>0</v>
      </c>
      <c r="AG23" s="109">
        <f t="shared" si="10"/>
        <v>2</v>
      </c>
      <c r="AH23" s="109">
        <f t="shared" si="10"/>
        <v>1</v>
      </c>
      <c r="AI23" s="109">
        <f t="shared" si="10"/>
        <v>0</v>
      </c>
      <c r="AJ23" s="109">
        <f t="shared" si="10"/>
        <v>0</v>
      </c>
      <c r="AK23" s="109">
        <f t="shared" si="10"/>
        <v>0</v>
      </c>
      <c r="AL23" s="109">
        <f t="shared" si="10"/>
        <v>0</v>
      </c>
      <c r="AM23" s="109">
        <f t="shared" si="10"/>
        <v>0</v>
      </c>
      <c r="AN23" s="109">
        <f t="shared" si="10"/>
        <v>0</v>
      </c>
      <c r="AO23" s="109">
        <f t="shared" si="10"/>
        <v>0</v>
      </c>
      <c r="AP23" s="109">
        <f t="shared" si="10"/>
        <v>0</v>
      </c>
      <c r="AQ23" s="109">
        <f t="shared" si="10"/>
        <v>1607</v>
      </c>
      <c r="AR23" s="109">
        <f t="shared" si="10"/>
        <v>739</v>
      </c>
      <c r="AS23" s="109">
        <f>SUM(AS13:AS22)</f>
        <v>154</v>
      </c>
      <c r="AT23" s="109">
        <f t="shared" si="10"/>
        <v>71</v>
      </c>
      <c r="AU23" s="109">
        <f t="shared" si="10"/>
        <v>225</v>
      </c>
    </row>
    <row r="24" spans="1:47" s="51" customFormat="1" ht="20.100000000000001" customHeight="1">
      <c r="A24" s="63"/>
      <c r="B24" s="112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</row>
    <row r="25" spans="1:47" s="51" customFormat="1" ht="20.100000000000001" customHeight="1">
      <c r="A25" s="63"/>
      <c r="B25" s="112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</row>
    <row r="26" spans="1:47" s="51" customFormat="1" ht="20.100000000000001" customHeight="1">
      <c r="A26" s="63"/>
      <c r="B26" s="112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</row>
    <row r="27" spans="1:47" s="51" customFormat="1" ht="20.100000000000001" customHeight="1">
      <c r="A27" s="63"/>
      <c r="B27" s="112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</row>
    <row r="28" spans="1:47" s="51" customFormat="1" ht="20.100000000000001" customHeight="1">
      <c r="A28" s="63"/>
      <c r="B28" s="112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</row>
    <row r="29" spans="1:47" s="51" customFormat="1" ht="20.100000000000001" customHeight="1">
      <c r="A29" s="63"/>
      <c r="B29" s="112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220"/>
      <c r="AI29" s="220"/>
      <c r="AJ29" s="220"/>
      <c r="AK29" s="64"/>
    </row>
    <row r="30" spans="1:47" s="51" customFormat="1" ht="20.100000000000001" customHeight="1">
      <c r="A30" s="63"/>
      <c r="B30" s="112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</row>
    <row r="31" spans="1:47" s="51" customFormat="1" ht="20.100000000000001" customHeight="1">
      <c r="A31" s="63"/>
      <c r="B31" s="112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</row>
    <row r="32" spans="1:47" s="51" customFormat="1" ht="20.100000000000001" customHeight="1">
      <c r="A32" s="63"/>
      <c r="B32" s="112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</row>
    <row r="33" spans="1:37" s="51" customFormat="1" ht="20.100000000000001" customHeight="1">
      <c r="A33" s="63"/>
      <c r="B33" s="112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</row>
    <row r="34" spans="1:37" s="51" customFormat="1" ht="20.100000000000001" customHeight="1">
      <c r="A34" s="63"/>
      <c r="B34" s="112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</row>
    <row r="35" spans="1:37" s="51" customFormat="1" ht="20.100000000000001" customHeight="1">
      <c r="A35" s="63"/>
      <c r="B35" s="112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</row>
    <row r="36" spans="1:37" s="51" customFormat="1" ht="20.100000000000001" customHeight="1">
      <c r="A36" s="63"/>
      <c r="B36" s="112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</row>
    <row r="37" spans="1:37" s="51" customFormat="1" ht="20.100000000000001" customHeight="1">
      <c r="A37" s="63"/>
      <c r="B37" s="112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</row>
    <row r="38" spans="1:37" s="51" customFormat="1" ht="23.25">
      <c r="A38" s="223" t="s">
        <v>76</v>
      </c>
      <c r="B38" s="223"/>
      <c r="C38" s="223"/>
      <c r="D38" s="223"/>
      <c r="E38" s="223"/>
      <c r="F38" s="223"/>
      <c r="G38" s="223"/>
      <c r="H38" s="223"/>
      <c r="I38" s="223"/>
      <c r="J38" s="223"/>
      <c r="K38" s="223"/>
      <c r="L38" s="223"/>
      <c r="M38" s="223"/>
      <c r="N38" s="223"/>
      <c r="O38" s="223"/>
      <c r="P38" s="223"/>
      <c r="Q38" s="223"/>
      <c r="R38" s="223"/>
      <c r="S38" s="223"/>
      <c r="T38" s="223"/>
      <c r="U38" s="223"/>
      <c r="V38" s="223"/>
      <c r="W38" s="223"/>
      <c r="X38" s="223"/>
      <c r="Y38" s="223"/>
      <c r="Z38" s="223"/>
      <c r="AA38" s="223"/>
      <c r="AB38" s="48"/>
      <c r="AC38" s="48"/>
      <c r="AD38" s="48"/>
      <c r="AE38" s="48"/>
      <c r="AF38" s="48"/>
      <c r="AG38" s="48"/>
      <c r="AH38" s="48"/>
      <c r="AI38" s="48"/>
      <c r="AJ38" s="48"/>
      <c r="AK38" s="48"/>
    </row>
    <row r="39" spans="1:37" s="51" customFormat="1" ht="23.25">
      <c r="A39" s="223" t="s">
        <v>38</v>
      </c>
      <c r="B39" s="223"/>
      <c r="C39" s="223"/>
      <c r="D39" s="223"/>
      <c r="E39" s="223"/>
      <c r="F39" s="223"/>
      <c r="G39" s="223"/>
      <c r="H39" s="223"/>
      <c r="I39" s="223"/>
      <c r="J39" s="223"/>
      <c r="K39" s="223"/>
      <c r="L39" s="223"/>
      <c r="M39" s="223"/>
      <c r="N39" s="223"/>
      <c r="O39" s="223"/>
      <c r="P39" s="223"/>
      <c r="Q39" s="223"/>
      <c r="R39" s="223"/>
      <c r="S39" s="223"/>
      <c r="T39" s="223"/>
      <c r="U39" s="223"/>
      <c r="V39" s="223"/>
      <c r="W39" s="223"/>
      <c r="X39" s="223"/>
      <c r="Y39" s="223"/>
      <c r="Z39" s="223"/>
      <c r="AA39" s="223"/>
      <c r="AB39" s="48"/>
      <c r="AC39" s="48"/>
      <c r="AD39" s="48"/>
      <c r="AE39" s="48"/>
      <c r="AF39" s="48"/>
      <c r="AG39" s="48"/>
      <c r="AH39" s="48"/>
      <c r="AI39" s="48"/>
      <c r="AJ39" s="48"/>
      <c r="AK39" s="48"/>
    </row>
    <row r="40" spans="1:37" s="51" customFormat="1" ht="15.75">
      <c r="A40" s="63"/>
      <c r="B40" s="112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</row>
    <row r="41" spans="1:37" s="51" customFormat="1" ht="20.25">
      <c r="A41" s="49" t="s">
        <v>39</v>
      </c>
      <c r="B41" s="112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</row>
    <row r="43" spans="1:37" ht="21" thickBot="1">
      <c r="A43" s="224" t="s">
        <v>157</v>
      </c>
      <c r="B43" s="224"/>
      <c r="C43" s="224"/>
      <c r="D43" s="224"/>
      <c r="E43" s="224"/>
      <c r="F43" s="224"/>
      <c r="G43" s="224"/>
      <c r="H43" s="224"/>
      <c r="I43" s="224"/>
      <c r="J43" s="224"/>
      <c r="K43" s="224"/>
      <c r="L43" s="224"/>
      <c r="M43" s="224"/>
      <c r="N43" s="224"/>
      <c r="O43" s="224"/>
      <c r="P43" s="224"/>
      <c r="Q43" s="224"/>
      <c r="R43" s="224"/>
      <c r="S43" s="224"/>
      <c r="T43" s="224"/>
      <c r="U43" s="224"/>
      <c r="V43" s="224"/>
      <c r="W43" s="224"/>
      <c r="X43" s="224"/>
      <c r="Y43" s="224"/>
      <c r="Z43" s="224"/>
      <c r="AA43" s="224"/>
      <c r="AB43" s="50"/>
      <c r="AC43" s="50"/>
      <c r="AD43" s="50"/>
      <c r="AE43" s="50"/>
      <c r="AF43" s="50"/>
      <c r="AG43" s="50"/>
      <c r="AH43" s="50"/>
      <c r="AI43" s="50"/>
      <c r="AJ43" s="50"/>
      <c r="AK43" s="50"/>
    </row>
    <row r="44" spans="1:37" s="51" customFormat="1" ht="27" thickBot="1">
      <c r="A44" s="231" t="s">
        <v>77</v>
      </c>
      <c r="B44" s="234" t="s">
        <v>78</v>
      </c>
      <c r="C44" s="235" t="s">
        <v>79</v>
      </c>
      <c r="D44" s="236"/>
      <c r="E44" s="236"/>
      <c r="F44" s="236"/>
      <c r="G44" s="236"/>
      <c r="H44" s="236"/>
      <c r="I44" s="236"/>
      <c r="J44" s="236"/>
      <c r="K44" s="236"/>
      <c r="L44" s="236"/>
      <c r="M44" s="236"/>
      <c r="N44" s="236"/>
      <c r="O44" s="236"/>
      <c r="P44" s="236"/>
      <c r="Q44" s="236"/>
      <c r="R44" s="236"/>
      <c r="S44" s="236"/>
      <c r="T44" s="236"/>
      <c r="U44" s="236"/>
      <c r="V44" s="236"/>
      <c r="W44" s="236"/>
      <c r="X44" s="236"/>
      <c r="Y44" s="236"/>
      <c r="Z44" s="236"/>
      <c r="AA44" s="237"/>
    </row>
    <row r="45" spans="1:37" s="51" customFormat="1" ht="15.75" thickBot="1">
      <c r="A45" s="232"/>
      <c r="B45" s="234"/>
      <c r="C45" s="225" t="s">
        <v>99</v>
      </c>
      <c r="D45" s="225"/>
      <c r="E45" s="225"/>
      <c r="F45" s="225"/>
      <c r="G45" s="225"/>
      <c r="H45" s="225" t="s">
        <v>100</v>
      </c>
      <c r="I45" s="225"/>
      <c r="J45" s="225"/>
      <c r="K45" s="225"/>
      <c r="L45" s="225"/>
      <c r="M45" s="225" t="s">
        <v>101</v>
      </c>
      <c r="N45" s="225"/>
      <c r="O45" s="225"/>
      <c r="P45" s="225"/>
      <c r="Q45" s="225"/>
      <c r="R45" s="225" t="s">
        <v>102</v>
      </c>
      <c r="S45" s="225"/>
      <c r="T45" s="225"/>
      <c r="U45" s="225"/>
      <c r="V45" s="225"/>
      <c r="W45" s="225" t="s">
        <v>88</v>
      </c>
      <c r="X45" s="225"/>
      <c r="Y45" s="225"/>
      <c r="Z45" s="225"/>
      <c r="AA45" s="225"/>
    </row>
    <row r="46" spans="1:37" s="51" customFormat="1" ht="39" customHeight="1" thickBot="1">
      <c r="A46" s="232"/>
      <c r="B46" s="234"/>
      <c r="C46" s="221" t="s">
        <v>89</v>
      </c>
      <c r="D46" s="221" t="s">
        <v>90</v>
      </c>
      <c r="E46" s="222" t="s">
        <v>91</v>
      </c>
      <c r="F46" s="222"/>
      <c r="G46" s="222"/>
      <c r="H46" s="221" t="s">
        <v>89</v>
      </c>
      <c r="I46" s="221" t="s">
        <v>90</v>
      </c>
      <c r="J46" s="222" t="s">
        <v>91</v>
      </c>
      <c r="K46" s="222"/>
      <c r="L46" s="222"/>
      <c r="M46" s="221" t="s">
        <v>89</v>
      </c>
      <c r="N46" s="221" t="s">
        <v>90</v>
      </c>
      <c r="O46" s="222" t="s">
        <v>91</v>
      </c>
      <c r="P46" s="222"/>
      <c r="Q46" s="222"/>
      <c r="R46" s="221" t="s">
        <v>89</v>
      </c>
      <c r="S46" s="221" t="s">
        <v>90</v>
      </c>
      <c r="T46" s="222" t="s">
        <v>91</v>
      </c>
      <c r="U46" s="222"/>
      <c r="V46" s="222"/>
      <c r="W46" s="221" t="s">
        <v>89</v>
      </c>
      <c r="X46" s="221" t="s">
        <v>90</v>
      </c>
      <c r="Y46" s="222" t="s">
        <v>91</v>
      </c>
      <c r="Z46" s="222"/>
      <c r="AA46" s="222"/>
    </row>
    <row r="47" spans="1:37" s="51" customFormat="1" ht="180.75" thickBot="1">
      <c r="A47" s="233"/>
      <c r="B47" s="234"/>
      <c r="C47" s="221"/>
      <c r="D47" s="221"/>
      <c r="E47" s="65" t="s">
        <v>92</v>
      </c>
      <c r="F47" s="66" t="s">
        <v>93</v>
      </c>
      <c r="G47" s="53" t="s">
        <v>94</v>
      </c>
      <c r="H47" s="221"/>
      <c r="I47" s="221"/>
      <c r="J47" s="65" t="s">
        <v>92</v>
      </c>
      <c r="K47" s="66" t="s">
        <v>93</v>
      </c>
      <c r="L47" s="53" t="s">
        <v>94</v>
      </c>
      <c r="M47" s="221"/>
      <c r="N47" s="221"/>
      <c r="O47" s="65" t="s">
        <v>92</v>
      </c>
      <c r="P47" s="66" t="s">
        <v>93</v>
      </c>
      <c r="Q47" s="53" t="s">
        <v>94</v>
      </c>
      <c r="R47" s="221"/>
      <c r="S47" s="221"/>
      <c r="T47" s="65" t="s">
        <v>92</v>
      </c>
      <c r="U47" s="66" t="s">
        <v>93</v>
      </c>
      <c r="V47" s="53" t="s">
        <v>94</v>
      </c>
      <c r="W47" s="221"/>
      <c r="X47" s="221"/>
      <c r="Y47" s="65" t="s">
        <v>92</v>
      </c>
      <c r="Z47" s="66" t="s">
        <v>93</v>
      </c>
      <c r="AA47" s="53" t="s">
        <v>94</v>
      </c>
    </row>
    <row r="48" spans="1:37" ht="15.75" thickBot="1">
      <c r="A48" s="226" t="s">
        <v>171</v>
      </c>
      <c r="B48" s="108" t="s">
        <v>95</v>
      </c>
      <c r="C48" s="67"/>
      <c r="D48" s="68"/>
      <c r="E48" s="68"/>
      <c r="F48" s="68"/>
      <c r="G48" s="69">
        <f>+E48+F48</f>
        <v>0</v>
      </c>
      <c r="H48" s="67"/>
      <c r="I48" s="68"/>
      <c r="J48" s="68"/>
      <c r="K48" s="68"/>
      <c r="L48" s="69"/>
      <c r="M48" s="67"/>
      <c r="N48" s="68"/>
      <c r="O48" s="68"/>
      <c r="P48" s="68"/>
      <c r="Q48" s="69"/>
      <c r="R48" s="67"/>
      <c r="S48" s="68"/>
      <c r="T48" s="68"/>
      <c r="U48" s="68"/>
      <c r="V48" s="69"/>
      <c r="W48" s="67">
        <f>C48+H48+M48+R48</f>
        <v>0</v>
      </c>
      <c r="X48" s="68">
        <f>D48+I48+N48+S48</f>
        <v>0</v>
      </c>
      <c r="Y48" s="68">
        <f>E48+J48+O48+T48</f>
        <v>0</v>
      </c>
      <c r="Z48" s="68">
        <f>F48+K48+P48+U48</f>
        <v>0</v>
      </c>
      <c r="AA48" s="69">
        <f>G48+L48+Q48+V48</f>
        <v>0</v>
      </c>
    </row>
    <row r="49" spans="1:27" ht="15.75" thickBot="1">
      <c r="A49" s="227"/>
      <c r="B49" s="108" t="s">
        <v>112</v>
      </c>
      <c r="C49" s="70"/>
      <c r="D49" s="71"/>
      <c r="E49" s="71"/>
      <c r="F49" s="71"/>
      <c r="G49" s="69">
        <f t="shared" ref="G49:G57" si="11">+E49+F49</f>
        <v>0</v>
      </c>
      <c r="H49" s="70"/>
      <c r="I49" s="71"/>
      <c r="J49" s="71"/>
      <c r="K49" s="71"/>
      <c r="L49" s="72"/>
      <c r="M49" s="70"/>
      <c r="N49" s="71"/>
      <c r="O49" s="71"/>
      <c r="P49" s="71"/>
      <c r="Q49" s="72"/>
      <c r="R49" s="70">
        <v>52</v>
      </c>
      <c r="S49" s="71">
        <v>23</v>
      </c>
      <c r="T49" s="71"/>
      <c r="U49" s="71"/>
      <c r="V49" s="72"/>
      <c r="W49" s="67">
        <f t="shared" ref="W49:W57" si="12">C49+H49+M49+R49</f>
        <v>52</v>
      </c>
      <c r="X49" s="68">
        <f t="shared" ref="X49:X57" si="13">D49+I49+N49+S49</f>
        <v>23</v>
      </c>
      <c r="Y49" s="68">
        <f t="shared" ref="Y49:Y57" si="14">E49+J49+O49+T49</f>
        <v>0</v>
      </c>
      <c r="Z49" s="68">
        <f t="shared" ref="Z49:Z57" si="15">F49+K49+P49+U49</f>
        <v>0</v>
      </c>
      <c r="AA49" s="69">
        <f t="shared" ref="AA49:AA57" si="16">G49+L49+Q49+V49</f>
        <v>0</v>
      </c>
    </row>
    <row r="50" spans="1:27" ht="15.75" thickBot="1">
      <c r="A50" s="227"/>
      <c r="B50" s="108" t="s">
        <v>113</v>
      </c>
      <c r="C50" s="70"/>
      <c r="D50" s="71"/>
      <c r="E50" s="71"/>
      <c r="F50" s="71"/>
      <c r="G50" s="69">
        <f t="shared" si="11"/>
        <v>0</v>
      </c>
      <c r="H50" s="70"/>
      <c r="I50" s="71"/>
      <c r="J50" s="71"/>
      <c r="K50" s="71"/>
      <c r="L50" s="72"/>
      <c r="M50" s="70"/>
      <c r="N50" s="71"/>
      <c r="O50" s="71"/>
      <c r="P50" s="71"/>
      <c r="Q50" s="72"/>
      <c r="R50" s="70">
        <v>10</v>
      </c>
      <c r="S50" s="71">
        <v>7</v>
      </c>
      <c r="T50" s="71"/>
      <c r="U50" s="71"/>
      <c r="V50" s="72"/>
      <c r="W50" s="67">
        <f t="shared" si="12"/>
        <v>10</v>
      </c>
      <c r="X50" s="68">
        <f t="shared" si="13"/>
        <v>7</v>
      </c>
      <c r="Y50" s="68">
        <f t="shared" si="14"/>
        <v>0</v>
      </c>
      <c r="Z50" s="68">
        <f t="shared" si="15"/>
        <v>0</v>
      </c>
      <c r="AA50" s="69">
        <f t="shared" si="16"/>
        <v>0</v>
      </c>
    </row>
    <row r="51" spans="1:27" ht="15.75" thickBot="1">
      <c r="A51" s="227"/>
      <c r="B51" s="108" t="s">
        <v>114</v>
      </c>
      <c r="C51" s="70">
        <v>2</v>
      </c>
      <c r="D51" s="71">
        <v>1</v>
      </c>
      <c r="E51" s="71">
        <v>1</v>
      </c>
      <c r="F51" s="71"/>
      <c r="G51" s="69">
        <f t="shared" si="11"/>
        <v>1</v>
      </c>
      <c r="H51" s="70">
        <v>6</v>
      </c>
      <c r="I51" s="71">
        <v>3</v>
      </c>
      <c r="J51" s="71"/>
      <c r="K51" s="71"/>
      <c r="L51" s="72"/>
      <c r="M51" s="70"/>
      <c r="N51" s="71"/>
      <c r="O51" s="71"/>
      <c r="P51" s="71"/>
      <c r="Q51" s="72"/>
      <c r="R51" s="70">
        <v>7</v>
      </c>
      <c r="S51" s="71">
        <v>2</v>
      </c>
      <c r="T51" s="71"/>
      <c r="U51" s="71"/>
      <c r="V51" s="72"/>
      <c r="W51" s="67">
        <f t="shared" si="12"/>
        <v>15</v>
      </c>
      <c r="X51" s="68">
        <f t="shared" si="13"/>
        <v>6</v>
      </c>
      <c r="Y51" s="68">
        <f t="shared" si="14"/>
        <v>1</v>
      </c>
      <c r="Z51" s="68">
        <f t="shared" si="15"/>
        <v>0</v>
      </c>
      <c r="AA51" s="69">
        <f t="shared" si="16"/>
        <v>1</v>
      </c>
    </row>
    <row r="52" spans="1:27" ht="15.75" thickBot="1">
      <c r="A52" s="227"/>
      <c r="B52" s="108" t="s">
        <v>115</v>
      </c>
      <c r="C52" s="70">
        <v>1</v>
      </c>
      <c r="D52" s="71"/>
      <c r="E52" s="71"/>
      <c r="F52" s="71"/>
      <c r="G52" s="69">
        <f t="shared" si="11"/>
        <v>0</v>
      </c>
      <c r="H52" s="70"/>
      <c r="I52" s="71"/>
      <c r="J52" s="71"/>
      <c r="K52" s="71"/>
      <c r="L52" s="72"/>
      <c r="M52" s="70"/>
      <c r="N52" s="71"/>
      <c r="O52" s="71"/>
      <c r="P52" s="71"/>
      <c r="Q52" s="72"/>
      <c r="R52" s="70">
        <v>3</v>
      </c>
      <c r="S52" s="71">
        <v>1</v>
      </c>
      <c r="T52" s="71"/>
      <c r="U52" s="71"/>
      <c r="V52" s="72"/>
      <c r="W52" s="67">
        <f t="shared" si="12"/>
        <v>4</v>
      </c>
      <c r="X52" s="68">
        <f t="shared" si="13"/>
        <v>1</v>
      </c>
      <c r="Y52" s="68">
        <f t="shared" si="14"/>
        <v>0</v>
      </c>
      <c r="Z52" s="68">
        <f t="shared" si="15"/>
        <v>0</v>
      </c>
      <c r="AA52" s="69">
        <f t="shared" si="16"/>
        <v>0</v>
      </c>
    </row>
    <row r="53" spans="1:27" ht="15.75" thickBot="1">
      <c r="A53" s="227"/>
      <c r="B53" s="108" t="s">
        <v>96</v>
      </c>
      <c r="C53" s="70">
        <v>3</v>
      </c>
      <c r="D53" s="71"/>
      <c r="E53" s="71"/>
      <c r="F53" s="71"/>
      <c r="G53" s="69">
        <f t="shared" si="11"/>
        <v>0</v>
      </c>
      <c r="H53" s="70"/>
      <c r="I53" s="71"/>
      <c r="J53" s="71"/>
      <c r="K53" s="71"/>
      <c r="L53" s="72"/>
      <c r="M53" s="70">
        <v>1</v>
      </c>
      <c r="N53" s="71"/>
      <c r="O53" s="71"/>
      <c r="P53" s="71"/>
      <c r="Q53" s="72"/>
      <c r="R53" s="70">
        <v>5</v>
      </c>
      <c r="S53" s="71"/>
      <c r="T53" s="71"/>
      <c r="U53" s="71"/>
      <c r="V53" s="72"/>
      <c r="W53" s="67">
        <f t="shared" si="12"/>
        <v>9</v>
      </c>
      <c r="X53" s="68">
        <f t="shared" si="13"/>
        <v>0</v>
      </c>
      <c r="Y53" s="68">
        <f t="shared" si="14"/>
        <v>0</v>
      </c>
      <c r="Z53" s="68">
        <f t="shared" si="15"/>
        <v>0</v>
      </c>
      <c r="AA53" s="69">
        <f t="shared" si="16"/>
        <v>0</v>
      </c>
    </row>
    <row r="54" spans="1:27" ht="15.75" thickBot="1">
      <c r="A54" s="227"/>
      <c r="B54" s="108" t="s">
        <v>163</v>
      </c>
      <c r="C54" s="70"/>
      <c r="D54" s="71"/>
      <c r="E54" s="71"/>
      <c r="F54" s="71"/>
      <c r="G54" s="69">
        <f t="shared" si="11"/>
        <v>0</v>
      </c>
      <c r="H54" s="70"/>
      <c r="I54" s="71"/>
      <c r="J54" s="71"/>
      <c r="K54" s="71"/>
      <c r="L54" s="72"/>
      <c r="M54" s="70"/>
      <c r="N54" s="71"/>
      <c r="O54" s="71"/>
      <c r="P54" s="71"/>
      <c r="Q54" s="72"/>
      <c r="R54" s="70"/>
      <c r="S54" s="71"/>
      <c r="T54" s="71"/>
      <c r="U54" s="71"/>
      <c r="V54" s="72"/>
      <c r="W54" s="67">
        <f t="shared" si="12"/>
        <v>0</v>
      </c>
      <c r="X54" s="68">
        <f t="shared" si="13"/>
        <v>0</v>
      </c>
      <c r="Y54" s="68">
        <f t="shared" si="14"/>
        <v>0</v>
      </c>
      <c r="Z54" s="68">
        <f t="shared" si="15"/>
        <v>0</v>
      </c>
      <c r="AA54" s="69">
        <f t="shared" si="16"/>
        <v>0</v>
      </c>
    </row>
    <row r="55" spans="1:27" ht="15.75" thickBot="1">
      <c r="A55" s="227"/>
      <c r="B55" s="108" t="s">
        <v>164</v>
      </c>
      <c r="C55" s="70">
        <v>3</v>
      </c>
      <c r="D55" s="71"/>
      <c r="E55" s="71"/>
      <c r="F55" s="71"/>
      <c r="G55" s="69">
        <f t="shared" si="11"/>
        <v>0</v>
      </c>
      <c r="H55" s="70"/>
      <c r="I55" s="71"/>
      <c r="J55" s="71"/>
      <c r="K55" s="71"/>
      <c r="L55" s="72"/>
      <c r="M55" s="70"/>
      <c r="N55" s="71"/>
      <c r="O55" s="71"/>
      <c r="P55" s="71"/>
      <c r="Q55" s="72"/>
      <c r="R55" s="70"/>
      <c r="S55" s="71"/>
      <c r="T55" s="71"/>
      <c r="U55" s="71"/>
      <c r="V55" s="72"/>
      <c r="W55" s="67">
        <f t="shared" si="12"/>
        <v>3</v>
      </c>
      <c r="X55" s="68">
        <f t="shared" si="13"/>
        <v>0</v>
      </c>
      <c r="Y55" s="68">
        <f t="shared" si="14"/>
        <v>0</v>
      </c>
      <c r="Z55" s="68">
        <f t="shared" si="15"/>
        <v>0</v>
      </c>
      <c r="AA55" s="69">
        <f t="shared" si="16"/>
        <v>0</v>
      </c>
    </row>
    <row r="56" spans="1:27" ht="15.75" thickBot="1">
      <c r="A56" s="227"/>
      <c r="B56" s="108" t="s">
        <v>97</v>
      </c>
      <c r="C56" s="70"/>
      <c r="D56" s="71"/>
      <c r="E56" s="71"/>
      <c r="F56" s="71"/>
      <c r="G56" s="69">
        <f t="shared" si="11"/>
        <v>0</v>
      </c>
      <c r="H56" s="70"/>
      <c r="I56" s="71"/>
      <c r="J56" s="71"/>
      <c r="K56" s="71"/>
      <c r="L56" s="72"/>
      <c r="M56" s="70"/>
      <c r="N56" s="71"/>
      <c r="O56" s="71"/>
      <c r="P56" s="71"/>
      <c r="Q56" s="72"/>
      <c r="R56" s="70"/>
      <c r="S56" s="71"/>
      <c r="T56" s="71"/>
      <c r="U56" s="71"/>
      <c r="V56" s="72"/>
      <c r="W56" s="67">
        <f t="shared" si="12"/>
        <v>0</v>
      </c>
      <c r="X56" s="68">
        <f t="shared" si="13"/>
        <v>0</v>
      </c>
      <c r="Y56" s="68">
        <f t="shared" si="14"/>
        <v>0</v>
      </c>
      <c r="Z56" s="68">
        <f t="shared" si="15"/>
        <v>0</v>
      </c>
      <c r="AA56" s="69">
        <f t="shared" si="16"/>
        <v>0</v>
      </c>
    </row>
    <row r="57" spans="1:27" ht="15.75" thickBot="1">
      <c r="A57" s="228"/>
      <c r="B57" s="108" t="s">
        <v>98</v>
      </c>
      <c r="C57" s="73"/>
      <c r="D57" s="74"/>
      <c r="E57" s="74"/>
      <c r="F57" s="74"/>
      <c r="G57" s="69">
        <f t="shared" si="11"/>
        <v>0</v>
      </c>
      <c r="H57" s="73"/>
      <c r="I57" s="74"/>
      <c r="J57" s="74"/>
      <c r="K57" s="74"/>
      <c r="L57" s="75"/>
      <c r="M57" s="73"/>
      <c r="N57" s="74"/>
      <c r="O57" s="74"/>
      <c r="P57" s="74"/>
      <c r="Q57" s="75"/>
      <c r="R57" s="73"/>
      <c r="S57" s="74"/>
      <c r="T57" s="74"/>
      <c r="U57" s="74"/>
      <c r="V57" s="75"/>
      <c r="W57" s="67">
        <f t="shared" si="12"/>
        <v>0</v>
      </c>
      <c r="X57" s="68">
        <f t="shared" si="13"/>
        <v>0</v>
      </c>
      <c r="Y57" s="68">
        <f t="shared" si="14"/>
        <v>0</v>
      </c>
      <c r="Z57" s="68">
        <f t="shared" si="15"/>
        <v>0</v>
      </c>
      <c r="AA57" s="69">
        <f t="shared" si="16"/>
        <v>0</v>
      </c>
    </row>
    <row r="58" spans="1:27" s="51" customFormat="1" ht="16.5" thickBot="1">
      <c r="A58" s="229" t="s">
        <v>16</v>
      </c>
      <c r="B58" s="230"/>
      <c r="C58" s="76">
        <f>SUM(C48:C57)</f>
        <v>9</v>
      </c>
      <c r="D58" s="76">
        <f t="shared" ref="D58:AA58" si="17">SUM(D48:D57)</f>
        <v>1</v>
      </c>
      <c r="E58" s="76">
        <f t="shared" si="17"/>
        <v>1</v>
      </c>
      <c r="F58" s="76">
        <f t="shared" si="17"/>
        <v>0</v>
      </c>
      <c r="G58" s="76">
        <f t="shared" si="17"/>
        <v>1</v>
      </c>
      <c r="H58" s="76">
        <f t="shared" si="17"/>
        <v>6</v>
      </c>
      <c r="I58" s="76">
        <f t="shared" si="17"/>
        <v>3</v>
      </c>
      <c r="J58" s="76">
        <f t="shared" si="17"/>
        <v>0</v>
      </c>
      <c r="K58" s="76">
        <f t="shared" si="17"/>
        <v>0</v>
      </c>
      <c r="L58" s="76">
        <f t="shared" si="17"/>
        <v>0</v>
      </c>
      <c r="M58" s="76">
        <f t="shared" si="17"/>
        <v>1</v>
      </c>
      <c r="N58" s="76">
        <f t="shared" si="17"/>
        <v>0</v>
      </c>
      <c r="O58" s="76">
        <f t="shared" si="17"/>
        <v>0</v>
      </c>
      <c r="P58" s="76">
        <f t="shared" si="17"/>
        <v>0</v>
      </c>
      <c r="Q58" s="76">
        <f t="shared" si="17"/>
        <v>0</v>
      </c>
      <c r="R58" s="76">
        <f t="shared" si="17"/>
        <v>77</v>
      </c>
      <c r="S58" s="76">
        <f t="shared" si="17"/>
        <v>33</v>
      </c>
      <c r="T58" s="76">
        <f t="shared" si="17"/>
        <v>0</v>
      </c>
      <c r="U58" s="76">
        <f t="shared" si="17"/>
        <v>0</v>
      </c>
      <c r="V58" s="76">
        <f t="shared" si="17"/>
        <v>0</v>
      </c>
      <c r="W58" s="76">
        <f t="shared" si="17"/>
        <v>93</v>
      </c>
      <c r="X58" s="76">
        <f t="shared" si="17"/>
        <v>37</v>
      </c>
      <c r="Y58" s="76">
        <f t="shared" si="17"/>
        <v>1</v>
      </c>
      <c r="Z58" s="76">
        <f t="shared" si="17"/>
        <v>0</v>
      </c>
      <c r="AA58" s="76">
        <f t="shared" si="17"/>
        <v>1</v>
      </c>
    </row>
  </sheetData>
  <mergeCells count="73">
    <mergeCell ref="A2:AK2"/>
    <mergeCell ref="A3:AK3"/>
    <mergeCell ref="A8:AU8"/>
    <mergeCell ref="A9:A12"/>
    <mergeCell ref="B9:B12"/>
    <mergeCell ref="C9:AU9"/>
    <mergeCell ref="C10:G10"/>
    <mergeCell ref="H10:L10"/>
    <mergeCell ref="M10:Q10"/>
    <mergeCell ref="R10:V10"/>
    <mergeCell ref="W10:AA10"/>
    <mergeCell ref="AB10:AF10"/>
    <mergeCell ref="AG10:AK10"/>
    <mergeCell ref="AL10:AP10"/>
    <mergeCell ref="AQ10:AU10"/>
    <mergeCell ref="AN11:AP11"/>
    <mergeCell ref="A23:B23"/>
    <mergeCell ref="AD11:AF11"/>
    <mergeCell ref="AG11:AG12"/>
    <mergeCell ref="AH11:AH12"/>
    <mergeCell ref="AI11:AK11"/>
    <mergeCell ref="T11:V11"/>
    <mergeCell ref="W11:W12"/>
    <mergeCell ref="X11:X12"/>
    <mergeCell ref="Y11:AA11"/>
    <mergeCell ref="AB11:AB12"/>
    <mergeCell ref="AC11:AC12"/>
    <mergeCell ref="J11:L11"/>
    <mergeCell ref="M11:M12"/>
    <mergeCell ref="N11:N12"/>
    <mergeCell ref="O11:Q11"/>
    <mergeCell ref="R11:R12"/>
    <mergeCell ref="AQ11:AQ12"/>
    <mergeCell ref="AR11:AR12"/>
    <mergeCell ref="AS11:AU11"/>
    <mergeCell ref="A13:A22"/>
    <mergeCell ref="AL11:AL12"/>
    <mergeCell ref="AM11:AM12"/>
    <mergeCell ref="S11:S12"/>
    <mergeCell ref="C11:C12"/>
    <mergeCell ref="D11:D12"/>
    <mergeCell ref="E11:G11"/>
    <mergeCell ref="H11:H12"/>
    <mergeCell ref="I11:I12"/>
    <mergeCell ref="A48:A57"/>
    <mergeCell ref="A58:B58"/>
    <mergeCell ref="R46:R47"/>
    <mergeCell ref="E46:G46"/>
    <mergeCell ref="H46:H47"/>
    <mergeCell ref="I46:I47"/>
    <mergeCell ref="J46:L46"/>
    <mergeCell ref="M46:M47"/>
    <mergeCell ref="A44:A47"/>
    <mergeCell ref="B44:B47"/>
    <mergeCell ref="C44:AA44"/>
    <mergeCell ref="C45:G45"/>
    <mergeCell ref="H45:L45"/>
    <mergeCell ref="M45:Q45"/>
    <mergeCell ref="R45:V45"/>
    <mergeCell ref="W46:W47"/>
    <mergeCell ref="AH29:AJ29"/>
    <mergeCell ref="S46:S47"/>
    <mergeCell ref="T46:V46"/>
    <mergeCell ref="N46:N47"/>
    <mergeCell ref="O46:Q46"/>
    <mergeCell ref="A38:AA38"/>
    <mergeCell ref="A39:AA39"/>
    <mergeCell ref="A43:AA43"/>
    <mergeCell ref="X46:X47"/>
    <mergeCell ref="Y46:AA46"/>
    <mergeCell ref="W45:AA45"/>
    <mergeCell ref="C46:C47"/>
    <mergeCell ref="D46:D47"/>
  </mergeCells>
  <printOptions horizontalCentered="1"/>
  <pageMargins left="0.19685039370078741" right="0" top="0.74803149606299213" bottom="0.74803149606299213" header="0.31496062992125984" footer="0.31496062992125984"/>
  <pageSetup paperSize="9" scale="6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A1:AN27"/>
  <sheetViews>
    <sheetView topLeftCell="A11" zoomScale="85" zoomScaleNormal="85" workbookViewId="0">
      <selection activeCell="E19" sqref="E19"/>
    </sheetView>
  </sheetViews>
  <sheetFormatPr baseColWidth="10" defaultRowHeight="15"/>
  <cols>
    <col min="1" max="1" width="12" customWidth="1"/>
    <col min="2" max="2" width="39.140625" customWidth="1"/>
    <col min="4" max="4" width="10.5703125" customWidth="1"/>
    <col min="5" max="5" width="16.5703125" customWidth="1"/>
    <col min="6" max="6" width="15.5703125" customWidth="1"/>
    <col min="7" max="7" width="8.7109375" customWidth="1"/>
    <col min="8" max="8" width="8" customWidth="1"/>
    <col min="9" max="9" width="14" customWidth="1"/>
    <col min="10" max="11" width="12.5703125" customWidth="1"/>
    <col min="12" max="12" width="9.28515625" customWidth="1"/>
    <col min="13" max="13" width="11" customWidth="1"/>
    <col min="14" max="14" width="10.85546875" customWidth="1"/>
    <col min="15" max="15" width="11.42578125" style="123"/>
  </cols>
  <sheetData>
    <row r="1" spans="1:40" s="1" customFormat="1">
      <c r="O1" s="123"/>
    </row>
    <row r="2" spans="1:40" s="1" customFormat="1" ht="23.25">
      <c r="A2" s="277" t="s">
        <v>37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</row>
    <row r="3" spans="1:40" s="1" customFormat="1" ht="23.25">
      <c r="A3" s="277" t="s">
        <v>38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</row>
    <row r="4" spans="1:40" s="1" customFormat="1">
      <c r="O4" s="123"/>
    </row>
    <row r="5" spans="1:40" s="1" customFormat="1">
      <c r="O5" s="123"/>
    </row>
    <row r="6" spans="1:40" s="1" customFormat="1" ht="23.25" customHeight="1">
      <c r="A6" s="34" t="s">
        <v>39</v>
      </c>
      <c r="O6" s="123"/>
    </row>
    <row r="7" spans="1:40" s="1" customFormat="1">
      <c r="O7" s="123"/>
    </row>
    <row r="8" spans="1:40" ht="36.75" customHeight="1">
      <c r="A8" s="292" t="s">
        <v>58</v>
      </c>
      <c r="B8" s="292"/>
      <c r="C8" s="292"/>
      <c r="D8" s="292"/>
      <c r="E8" s="292"/>
      <c r="F8" s="292"/>
      <c r="G8" s="292"/>
      <c r="H8" s="292"/>
      <c r="I8" s="292"/>
      <c r="J8" s="292"/>
      <c r="K8" s="292"/>
      <c r="L8" s="292"/>
      <c r="M8" s="292"/>
      <c r="N8" s="292"/>
      <c r="O8" s="292"/>
    </row>
    <row r="9" spans="1:40" ht="44.25" customHeight="1" thickBot="1">
      <c r="A9" s="362"/>
      <c r="B9" s="362"/>
      <c r="C9" s="362"/>
      <c r="D9" s="362"/>
      <c r="E9" s="362"/>
      <c r="F9" s="362"/>
      <c r="G9" s="362"/>
      <c r="H9" s="362"/>
      <c r="I9" s="362"/>
      <c r="J9" s="362"/>
      <c r="K9" s="362"/>
      <c r="L9" s="362"/>
      <c r="M9" s="362"/>
      <c r="N9" s="362"/>
      <c r="O9" s="362"/>
    </row>
    <row r="10" spans="1:40" s="21" customFormat="1" ht="16.5" customHeight="1">
      <c r="A10" s="298" t="s">
        <v>9</v>
      </c>
      <c r="B10" s="298" t="s">
        <v>10</v>
      </c>
      <c r="C10" s="298" t="s">
        <v>29</v>
      </c>
      <c r="D10" s="298"/>
      <c r="E10" s="298"/>
      <c r="F10" s="298"/>
      <c r="G10" s="298"/>
      <c r="H10" s="298"/>
      <c r="I10" s="298" t="s">
        <v>59</v>
      </c>
      <c r="J10" s="298"/>
      <c r="K10" s="298"/>
      <c r="L10" s="298"/>
      <c r="M10" s="298"/>
      <c r="N10" s="298"/>
      <c r="O10" s="298"/>
    </row>
    <row r="11" spans="1:40" s="21" customFormat="1" ht="16.5" customHeight="1">
      <c r="A11" s="299"/>
      <c r="B11" s="299"/>
      <c r="C11" s="360" t="s">
        <v>12</v>
      </c>
      <c r="D11" s="360" t="s">
        <v>25</v>
      </c>
      <c r="E11" s="360" t="s">
        <v>14</v>
      </c>
      <c r="F11" s="363" t="s">
        <v>68</v>
      </c>
      <c r="G11" s="360" t="s">
        <v>15</v>
      </c>
      <c r="H11" s="360" t="s">
        <v>16</v>
      </c>
      <c r="I11" s="360" t="s">
        <v>17</v>
      </c>
      <c r="J11" s="360" t="s">
        <v>18</v>
      </c>
      <c r="K11" s="360" t="s">
        <v>19</v>
      </c>
      <c r="L11" s="360" t="s">
        <v>48</v>
      </c>
      <c r="M11" s="360" t="s">
        <v>20</v>
      </c>
      <c r="N11" s="360" t="s">
        <v>15</v>
      </c>
      <c r="O11" s="360" t="s">
        <v>16</v>
      </c>
    </row>
    <row r="12" spans="1:40" s="21" customFormat="1" ht="48" customHeight="1" thickBot="1">
      <c r="A12" s="300"/>
      <c r="B12" s="300"/>
      <c r="C12" s="361"/>
      <c r="D12" s="361"/>
      <c r="E12" s="361"/>
      <c r="F12" s="361"/>
      <c r="G12" s="361"/>
      <c r="H12" s="364"/>
      <c r="I12" s="361"/>
      <c r="J12" s="361"/>
      <c r="K12" s="361"/>
      <c r="L12" s="361"/>
      <c r="M12" s="361"/>
      <c r="N12" s="361"/>
      <c r="O12" s="361"/>
    </row>
    <row r="13" spans="1:40" s="1" customFormat="1" ht="24.95" customHeight="1" thickBot="1">
      <c r="A13" s="293"/>
      <c r="B13" s="26" t="s">
        <v>49</v>
      </c>
      <c r="C13" s="17"/>
      <c r="D13" s="17">
        <v>1</v>
      </c>
      <c r="E13" s="17">
        <v>1</v>
      </c>
      <c r="F13" s="18"/>
      <c r="G13" s="166"/>
      <c r="H13" s="178">
        <f>SUM(C13:G13)</f>
        <v>2</v>
      </c>
      <c r="I13" s="172"/>
      <c r="J13" s="17"/>
      <c r="K13" s="17"/>
      <c r="L13" s="17">
        <v>1</v>
      </c>
      <c r="M13" s="17">
        <v>2</v>
      </c>
      <c r="N13" s="17"/>
      <c r="O13" s="19">
        <f>SUM(I13:N13)</f>
        <v>3</v>
      </c>
    </row>
    <row r="14" spans="1:40" s="1" customFormat="1" ht="24.95" customHeight="1" thickBot="1">
      <c r="A14" s="294"/>
      <c r="B14" s="27" t="s">
        <v>50</v>
      </c>
      <c r="C14" s="4"/>
      <c r="D14" s="4"/>
      <c r="E14" s="4"/>
      <c r="F14" s="4"/>
      <c r="G14" s="167"/>
      <c r="H14" s="178">
        <f t="shared" ref="H14:H26" si="0">SUM(C14:G14)</f>
        <v>0</v>
      </c>
      <c r="I14" s="173"/>
      <c r="J14" s="4"/>
      <c r="K14" s="4"/>
      <c r="L14" s="4"/>
      <c r="M14" s="4"/>
      <c r="N14" s="4"/>
      <c r="O14" s="19">
        <f t="shared" ref="O14:O26" si="1">SUM(I14:N14)</f>
        <v>0</v>
      </c>
    </row>
    <row r="15" spans="1:40" s="1" customFormat="1" ht="24.95" customHeight="1" thickBot="1">
      <c r="A15" s="294"/>
      <c r="B15" s="27" t="s">
        <v>1</v>
      </c>
      <c r="C15" s="4"/>
      <c r="D15" s="4">
        <v>2</v>
      </c>
      <c r="E15" s="4">
        <v>1</v>
      </c>
      <c r="F15" s="4"/>
      <c r="G15" s="167"/>
      <c r="H15" s="178">
        <f t="shared" si="0"/>
        <v>3</v>
      </c>
      <c r="I15" s="173"/>
      <c r="J15" s="4">
        <v>6</v>
      </c>
      <c r="K15" s="4">
        <v>1</v>
      </c>
      <c r="L15" s="4"/>
      <c r="M15" s="4"/>
      <c r="N15" s="4"/>
      <c r="O15" s="19">
        <f t="shared" si="1"/>
        <v>7</v>
      </c>
    </row>
    <row r="16" spans="1:40" s="1" customFormat="1" ht="30" customHeight="1" thickBot="1">
      <c r="A16" s="294"/>
      <c r="B16" s="27" t="s">
        <v>2</v>
      </c>
      <c r="C16" s="4"/>
      <c r="D16" s="4"/>
      <c r="E16" s="4"/>
      <c r="F16" s="4"/>
      <c r="G16" s="167"/>
      <c r="H16" s="178">
        <f t="shared" si="0"/>
        <v>0</v>
      </c>
      <c r="I16" s="173"/>
      <c r="J16" s="4">
        <v>1</v>
      </c>
      <c r="K16" s="4"/>
      <c r="L16" s="4"/>
      <c r="M16" s="4"/>
      <c r="N16" s="4"/>
      <c r="O16" s="19">
        <f t="shared" si="1"/>
        <v>1</v>
      </c>
    </row>
    <row r="17" spans="1:15" s="1" customFormat="1" ht="24.95" customHeight="1" thickBot="1">
      <c r="A17" s="294"/>
      <c r="B17" s="27" t="s">
        <v>3</v>
      </c>
      <c r="C17" s="4"/>
      <c r="D17" s="4">
        <v>3</v>
      </c>
      <c r="E17" s="4"/>
      <c r="F17" s="4"/>
      <c r="G17" s="167"/>
      <c r="H17" s="178">
        <f t="shared" si="0"/>
        <v>3</v>
      </c>
      <c r="I17" s="173"/>
      <c r="J17" s="4">
        <v>5</v>
      </c>
      <c r="K17" s="4">
        <v>1</v>
      </c>
      <c r="L17" s="4"/>
      <c r="M17" s="4">
        <v>1</v>
      </c>
      <c r="N17" s="4"/>
      <c r="O17" s="19">
        <f t="shared" si="1"/>
        <v>7</v>
      </c>
    </row>
    <row r="18" spans="1:15" s="1" customFormat="1" ht="30.75" customHeight="1" thickBot="1">
      <c r="A18" s="294"/>
      <c r="B18" s="27" t="s">
        <v>4</v>
      </c>
      <c r="C18" s="4"/>
      <c r="D18" s="4"/>
      <c r="E18" s="4"/>
      <c r="F18" s="4"/>
      <c r="G18" s="167"/>
      <c r="H18" s="178">
        <f t="shared" si="0"/>
        <v>0</v>
      </c>
      <c r="I18" s="173"/>
      <c r="J18" s="4"/>
      <c r="K18" s="4"/>
      <c r="L18" s="4"/>
      <c r="M18" s="4"/>
      <c r="N18" s="4"/>
      <c r="O18" s="19">
        <f t="shared" si="1"/>
        <v>0</v>
      </c>
    </row>
    <row r="19" spans="1:15" s="1" customFormat="1" ht="24.95" customHeight="1" thickBot="1">
      <c r="A19" s="294"/>
      <c r="B19" s="27" t="s">
        <v>5</v>
      </c>
      <c r="C19" s="163"/>
      <c r="D19" s="163">
        <v>22</v>
      </c>
      <c r="E19" s="216">
        <v>3</v>
      </c>
      <c r="F19" s="163"/>
      <c r="G19" s="168"/>
      <c r="H19" s="178">
        <f t="shared" si="0"/>
        <v>25</v>
      </c>
      <c r="I19" s="174">
        <v>1</v>
      </c>
      <c r="J19" s="163">
        <v>5</v>
      </c>
      <c r="K19" s="163">
        <v>2</v>
      </c>
      <c r="L19" s="163">
        <v>2</v>
      </c>
      <c r="M19" s="163">
        <v>3</v>
      </c>
      <c r="N19" s="163"/>
      <c r="O19" s="19">
        <f t="shared" si="1"/>
        <v>13</v>
      </c>
    </row>
    <row r="20" spans="1:15" s="1" customFormat="1" ht="24.95" customHeight="1" thickBot="1">
      <c r="A20" s="294"/>
      <c r="B20" s="27" t="s">
        <v>6</v>
      </c>
      <c r="C20" s="163"/>
      <c r="D20" s="163">
        <v>3</v>
      </c>
      <c r="E20" s="163"/>
      <c r="F20" s="163"/>
      <c r="G20" s="168"/>
      <c r="H20" s="178">
        <f t="shared" si="0"/>
        <v>3</v>
      </c>
      <c r="I20" s="174"/>
      <c r="J20" s="163">
        <v>2</v>
      </c>
      <c r="K20" s="163">
        <v>4</v>
      </c>
      <c r="L20" s="163"/>
      <c r="M20" s="163"/>
      <c r="N20" s="163"/>
      <c r="O20" s="19">
        <f t="shared" si="1"/>
        <v>6</v>
      </c>
    </row>
    <row r="21" spans="1:15" s="1" customFormat="1" ht="24.95" customHeight="1" thickBot="1">
      <c r="A21" s="294"/>
      <c r="B21" s="27" t="s">
        <v>7</v>
      </c>
      <c r="C21" s="163"/>
      <c r="D21" s="163">
        <v>5</v>
      </c>
      <c r="E21" s="163"/>
      <c r="F21" s="163"/>
      <c r="G21" s="168"/>
      <c r="H21" s="178">
        <f t="shared" si="0"/>
        <v>5</v>
      </c>
      <c r="I21" s="174">
        <v>1</v>
      </c>
      <c r="J21" s="163">
        <v>3</v>
      </c>
      <c r="K21" s="163">
        <v>1</v>
      </c>
      <c r="L21" s="163"/>
      <c r="M21" s="163"/>
      <c r="N21" s="163"/>
      <c r="O21" s="19">
        <f t="shared" si="1"/>
        <v>5</v>
      </c>
    </row>
    <row r="22" spans="1:15" s="1" customFormat="1" ht="28.5" customHeight="1" thickBot="1">
      <c r="A22" s="294"/>
      <c r="B22" s="27" t="s">
        <v>51</v>
      </c>
      <c r="C22" s="163"/>
      <c r="D22" s="163"/>
      <c r="E22" s="163"/>
      <c r="F22" s="163"/>
      <c r="G22" s="168"/>
      <c r="H22" s="178">
        <f t="shared" si="0"/>
        <v>0</v>
      </c>
      <c r="I22" s="174"/>
      <c r="J22" s="163"/>
      <c r="K22" s="163"/>
      <c r="L22" s="163"/>
      <c r="M22" s="163"/>
      <c r="N22" s="163"/>
      <c r="O22" s="19">
        <f t="shared" si="1"/>
        <v>0</v>
      </c>
    </row>
    <row r="23" spans="1:15" s="1" customFormat="1" ht="28.5" customHeight="1" thickBot="1">
      <c r="A23" s="294"/>
      <c r="B23" s="27" t="s">
        <v>52</v>
      </c>
      <c r="C23" s="163"/>
      <c r="D23" s="163"/>
      <c r="E23" s="163"/>
      <c r="F23" s="163"/>
      <c r="G23" s="168"/>
      <c r="H23" s="178">
        <f t="shared" si="0"/>
        <v>0</v>
      </c>
      <c r="I23" s="174"/>
      <c r="J23" s="163"/>
      <c r="K23" s="163"/>
      <c r="L23" s="163"/>
      <c r="M23" s="163"/>
      <c r="N23" s="163"/>
      <c r="O23" s="19">
        <f t="shared" si="1"/>
        <v>0</v>
      </c>
    </row>
    <row r="24" spans="1:15" s="1" customFormat="1" ht="24.95" customHeight="1" thickBot="1">
      <c r="A24" s="294"/>
      <c r="B24" s="27" t="s">
        <v>8</v>
      </c>
      <c r="C24" s="163"/>
      <c r="D24" s="163"/>
      <c r="E24" s="163"/>
      <c r="F24" s="163"/>
      <c r="G24" s="168"/>
      <c r="H24" s="178">
        <f t="shared" si="0"/>
        <v>0</v>
      </c>
      <c r="I24" s="174"/>
      <c r="J24" s="163"/>
      <c r="K24" s="163"/>
      <c r="L24" s="163"/>
      <c r="M24" s="163">
        <v>1</v>
      </c>
      <c r="N24" s="163"/>
      <c r="O24" s="19">
        <f t="shared" si="1"/>
        <v>1</v>
      </c>
    </row>
    <row r="25" spans="1:15" ht="21.75" customHeight="1" thickBot="1">
      <c r="A25" s="294"/>
      <c r="B25" s="27" t="s">
        <v>53</v>
      </c>
      <c r="C25" s="164"/>
      <c r="D25" s="164"/>
      <c r="E25" s="164"/>
      <c r="F25" s="164"/>
      <c r="G25" s="169"/>
      <c r="H25" s="178">
        <f t="shared" si="0"/>
        <v>0</v>
      </c>
      <c r="I25" s="175"/>
      <c r="J25" s="164"/>
      <c r="K25" s="164"/>
      <c r="L25" s="164"/>
      <c r="M25" s="164"/>
      <c r="N25" s="164"/>
      <c r="O25" s="19">
        <f t="shared" si="1"/>
        <v>0</v>
      </c>
    </row>
    <row r="26" spans="1:15" ht="21.75" customHeight="1" thickBot="1">
      <c r="A26" s="294"/>
      <c r="B26" s="41" t="s">
        <v>24</v>
      </c>
      <c r="C26" s="20"/>
      <c r="D26" s="20"/>
      <c r="E26" s="20"/>
      <c r="F26" s="20"/>
      <c r="G26" s="170"/>
      <c r="H26" s="178">
        <f t="shared" si="0"/>
        <v>0</v>
      </c>
      <c r="I26" s="176"/>
      <c r="J26" s="20"/>
      <c r="K26" s="20"/>
      <c r="L26" s="20"/>
      <c r="M26" s="20"/>
      <c r="N26" s="20"/>
      <c r="O26" s="19">
        <f t="shared" si="1"/>
        <v>0</v>
      </c>
    </row>
    <row r="27" spans="1:15" ht="21.75" thickBot="1">
      <c r="A27" s="295"/>
      <c r="B27" s="165" t="s">
        <v>16</v>
      </c>
      <c r="C27" s="162">
        <f>SUM(C13:C26)</f>
        <v>0</v>
      </c>
      <c r="D27" s="162">
        <f t="shared" ref="D27:O27" si="2">SUM(D13:D26)</f>
        <v>36</v>
      </c>
      <c r="E27" s="162">
        <f t="shared" si="2"/>
        <v>5</v>
      </c>
      <c r="F27" s="162">
        <f t="shared" si="2"/>
        <v>0</v>
      </c>
      <c r="G27" s="171">
        <f t="shared" si="2"/>
        <v>0</v>
      </c>
      <c r="H27" s="179">
        <f t="shared" si="2"/>
        <v>41</v>
      </c>
      <c r="I27" s="177">
        <f t="shared" si="2"/>
        <v>2</v>
      </c>
      <c r="J27" s="162">
        <f t="shared" si="2"/>
        <v>22</v>
      </c>
      <c r="K27" s="162">
        <f t="shared" si="2"/>
        <v>9</v>
      </c>
      <c r="L27" s="162">
        <f t="shared" si="2"/>
        <v>3</v>
      </c>
      <c r="M27" s="162">
        <f t="shared" si="2"/>
        <v>7</v>
      </c>
      <c r="N27" s="162">
        <f t="shared" si="2"/>
        <v>0</v>
      </c>
      <c r="O27" s="162">
        <f t="shared" si="2"/>
        <v>43</v>
      </c>
    </row>
  </sheetData>
  <mergeCells count="21">
    <mergeCell ref="A3:O3"/>
    <mergeCell ref="A2:O2"/>
    <mergeCell ref="A13:A27"/>
    <mergeCell ref="A8:O9"/>
    <mergeCell ref="E11:E12"/>
    <mergeCell ref="F11:F12"/>
    <mergeCell ref="G11:G12"/>
    <mergeCell ref="H11:H12"/>
    <mergeCell ref="A10:A12"/>
    <mergeCell ref="B10:B12"/>
    <mergeCell ref="C10:H10"/>
    <mergeCell ref="I10:O10"/>
    <mergeCell ref="C11:C12"/>
    <mergeCell ref="D11:D12"/>
    <mergeCell ref="K11:K12"/>
    <mergeCell ref="L11:L12"/>
    <mergeCell ref="M11:M12"/>
    <mergeCell ref="N11:N12"/>
    <mergeCell ref="O11:O12"/>
    <mergeCell ref="I11:I12"/>
    <mergeCell ref="J11:J12"/>
  </mergeCells>
  <printOptions horizontalCentered="1"/>
  <pageMargins left="0.19685039370078741" right="0.19685039370078741" top="0.39370078740157483" bottom="0.39370078740157483" header="0.31496062992125984" footer="0.31496062992125984"/>
  <pageSetup paperSize="9" scale="7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AN30"/>
  <sheetViews>
    <sheetView topLeftCell="A9" workbookViewId="0">
      <selection activeCell="I21" sqref="I21"/>
    </sheetView>
  </sheetViews>
  <sheetFormatPr baseColWidth="10" defaultRowHeight="15"/>
  <cols>
    <col min="1" max="1" width="10.42578125" customWidth="1"/>
    <col min="2" max="2" width="21.140625" customWidth="1"/>
    <col min="3" max="4" width="10.7109375" customWidth="1"/>
    <col min="5" max="5" width="12.7109375" customWidth="1"/>
    <col min="6" max="8" width="10.7109375" customWidth="1"/>
    <col min="9" max="9" width="11.42578125" customWidth="1"/>
    <col min="10" max="14" width="10.7109375" customWidth="1"/>
    <col min="15" max="15" width="10.7109375" style="123" customWidth="1"/>
  </cols>
  <sheetData>
    <row r="1" spans="1:40" s="1" customFormat="1">
      <c r="O1" s="123"/>
    </row>
    <row r="2" spans="1:40" s="1" customFormat="1" ht="23.25">
      <c r="A2" s="277" t="s">
        <v>37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</row>
    <row r="3" spans="1:40" s="1" customFormat="1" ht="23.25">
      <c r="A3" s="277" t="s">
        <v>38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</row>
    <row r="4" spans="1:40" s="1" customFormat="1">
      <c r="O4" s="123"/>
    </row>
    <row r="5" spans="1:40" s="1" customFormat="1">
      <c r="O5" s="123"/>
    </row>
    <row r="6" spans="1:40" s="1" customFormat="1" ht="23.25" customHeight="1">
      <c r="A6" s="34" t="s">
        <v>39</v>
      </c>
      <c r="B6" s="40"/>
      <c r="C6" s="40"/>
      <c r="O6" s="123"/>
    </row>
    <row r="7" spans="1:40" s="1" customFormat="1">
      <c r="O7" s="123"/>
    </row>
    <row r="8" spans="1:40" ht="27.75" customHeight="1">
      <c r="A8" s="366" t="s">
        <v>26</v>
      </c>
      <c r="B8" s="366"/>
      <c r="C8" s="366"/>
      <c r="D8" s="366"/>
      <c r="E8" s="366"/>
      <c r="F8" s="366"/>
      <c r="G8" s="366"/>
      <c r="H8" s="366"/>
      <c r="I8" s="366"/>
      <c r="J8" s="366"/>
      <c r="K8" s="366"/>
      <c r="L8" s="366"/>
      <c r="M8" s="366"/>
      <c r="N8" s="366"/>
      <c r="O8" s="366"/>
    </row>
    <row r="9" spans="1:40" ht="30" customHeight="1">
      <c r="A9" s="366"/>
      <c r="B9" s="366"/>
      <c r="C9" s="366"/>
      <c r="D9" s="366"/>
      <c r="E9" s="366"/>
      <c r="F9" s="366"/>
      <c r="G9" s="366"/>
      <c r="H9" s="366"/>
      <c r="I9" s="366"/>
      <c r="J9" s="366"/>
      <c r="K9" s="366"/>
      <c r="L9" s="366"/>
      <c r="M9" s="366"/>
      <c r="N9" s="366"/>
      <c r="O9" s="366"/>
    </row>
    <row r="10" spans="1:40" s="1" customFormat="1" ht="27.7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114"/>
    </row>
    <row r="11" spans="1:40" ht="15.75" thickBot="1"/>
    <row r="12" spans="1:40" ht="21" customHeight="1" thickBot="1">
      <c r="A12" s="298" t="s">
        <v>9</v>
      </c>
      <c r="B12" s="298" t="s">
        <v>10</v>
      </c>
      <c r="C12" s="365" t="s">
        <v>29</v>
      </c>
      <c r="D12" s="365"/>
      <c r="E12" s="365"/>
      <c r="F12" s="365"/>
      <c r="G12" s="365"/>
      <c r="H12" s="365"/>
      <c r="I12" s="365" t="s">
        <v>59</v>
      </c>
      <c r="J12" s="365"/>
      <c r="K12" s="365"/>
      <c r="L12" s="365"/>
      <c r="M12" s="365"/>
      <c r="N12" s="365"/>
      <c r="O12" s="365"/>
    </row>
    <row r="13" spans="1:40" ht="17.25" customHeight="1">
      <c r="A13" s="299"/>
      <c r="B13" s="299"/>
      <c r="C13" s="367" t="s">
        <v>12</v>
      </c>
      <c r="D13" s="367" t="s">
        <v>13</v>
      </c>
      <c r="E13" s="367" t="s">
        <v>14</v>
      </c>
      <c r="F13" s="367" t="s">
        <v>68</v>
      </c>
      <c r="G13" s="367" t="s">
        <v>15</v>
      </c>
      <c r="H13" s="367" t="s">
        <v>16</v>
      </c>
      <c r="I13" s="367" t="s">
        <v>17</v>
      </c>
      <c r="J13" s="367" t="s">
        <v>18</v>
      </c>
      <c r="K13" s="367" t="s">
        <v>19</v>
      </c>
      <c r="L13" s="367" t="s">
        <v>48</v>
      </c>
      <c r="M13" s="367" t="s">
        <v>20</v>
      </c>
      <c r="N13" s="367" t="s">
        <v>15</v>
      </c>
      <c r="O13" s="367" t="s">
        <v>16</v>
      </c>
    </row>
    <row r="14" spans="1:40" ht="37.5" customHeight="1" thickBot="1">
      <c r="A14" s="300"/>
      <c r="B14" s="300"/>
      <c r="C14" s="368"/>
      <c r="D14" s="368"/>
      <c r="E14" s="368"/>
      <c r="F14" s="368"/>
      <c r="G14" s="368"/>
      <c r="H14" s="368"/>
      <c r="I14" s="368"/>
      <c r="J14" s="368"/>
      <c r="K14" s="368"/>
      <c r="L14" s="368"/>
      <c r="M14" s="368"/>
      <c r="N14" s="368"/>
      <c r="O14" s="368"/>
    </row>
    <row r="15" spans="1:40" ht="34.5" customHeight="1" thickBot="1">
      <c r="A15" s="310" t="s">
        <v>231</v>
      </c>
      <c r="B15" s="22" t="s">
        <v>21</v>
      </c>
      <c r="C15" s="2"/>
      <c r="D15" s="2">
        <v>4</v>
      </c>
      <c r="E15" s="2">
        <v>1</v>
      </c>
      <c r="F15" s="2"/>
      <c r="G15" s="2"/>
      <c r="H15" s="180">
        <f>SUM(C15:G15)</f>
        <v>5</v>
      </c>
      <c r="I15" s="3"/>
      <c r="J15" s="2">
        <v>1</v>
      </c>
      <c r="K15" s="2">
        <v>9</v>
      </c>
      <c r="L15" s="3">
        <v>1</v>
      </c>
      <c r="M15" s="2">
        <v>4</v>
      </c>
      <c r="N15" s="2"/>
      <c r="O15" s="180">
        <f>SUM(I15:N15)</f>
        <v>15</v>
      </c>
    </row>
    <row r="16" spans="1:40" ht="34.5" customHeight="1" thickBot="1">
      <c r="A16" s="310"/>
      <c r="B16" s="22" t="s">
        <v>22</v>
      </c>
      <c r="C16" s="4"/>
      <c r="D16" s="4">
        <v>4</v>
      </c>
      <c r="E16" s="4"/>
      <c r="F16" s="4"/>
      <c r="G16" s="4"/>
      <c r="H16" s="180">
        <f t="shared" ref="H16:H18" si="0">SUM(C16:G16)</f>
        <v>4</v>
      </c>
      <c r="I16" s="4"/>
      <c r="J16" s="4"/>
      <c r="K16" s="4">
        <v>2</v>
      </c>
      <c r="L16" s="4"/>
      <c r="M16" s="4">
        <v>3</v>
      </c>
      <c r="N16" s="4"/>
      <c r="O16" s="180">
        <f t="shared" ref="O16:O18" si="1">SUM(I16:N16)</f>
        <v>5</v>
      </c>
    </row>
    <row r="17" spans="1:15" ht="34.5" customHeight="1" thickBot="1">
      <c r="A17" s="310"/>
      <c r="B17" s="22" t="s">
        <v>23</v>
      </c>
      <c r="C17" s="4"/>
      <c r="D17" s="4">
        <v>1</v>
      </c>
      <c r="E17" s="4"/>
      <c r="F17" s="4"/>
      <c r="G17" s="4"/>
      <c r="H17" s="180">
        <f t="shared" si="0"/>
        <v>1</v>
      </c>
      <c r="I17" s="4"/>
      <c r="J17" s="4">
        <v>1</v>
      </c>
      <c r="K17" s="4">
        <v>2</v>
      </c>
      <c r="L17" s="4"/>
      <c r="M17" s="4"/>
      <c r="N17" s="4"/>
      <c r="O17" s="180">
        <f t="shared" si="1"/>
        <v>3</v>
      </c>
    </row>
    <row r="18" spans="1:15" ht="34.5" customHeight="1" thickBot="1">
      <c r="A18" s="310"/>
      <c r="B18" s="22" t="s">
        <v>47</v>
      </c>
      <c r="C18" s="5"/>
      <c r="D18" s="5">
        <v>1</v>
      </c>
      <c r="E18" s="5"/>
      <c r="F18" s="5"/>
      <c r="G18" s="5"/>
      <c r="H18" s="180">
        <f t="shared" si="0"/>
        <v>1</v>
      </c>
      <c r="I18" s="5"/>
      <c r="J18" s="5"/>
      <c r="K18" s="5">
        <v>1</v>
      </c>
      <c r="L18" s="5"/>
      <c r="M18" s="5">
        <v>7</v>
      </c>
      <c r="N18" s="5"/>
      <c r="O18" s="180">
        <f t="shared" si="1"/>
        <v>8</v>
      </c>
    </row>
    <row r="19" spans="1:15" ht="34.5" customHeight="1" thickBot="1">
      <c r="A19" s="311"/>
      <c r="B19" s="23" t="s">
        <v>16</v>
      </c>
      <c r="C19" s="14">
        <f t="shared" ref="C19:J19" si="2">SUM(C15:C18)</f>
        <v>0</v>
      </c>
      <c r="D19" s="14">
        <f t="shared" si="2"/>
        <v>10</v>
      </c>
      <c r="E19" s="14">
        <f t="shared" si="2"/>
        <v>1</v>
      </c>
      <c r="F19" s="14">
        <f t="shared" si="2"/>
        <v>0</v>
      </c>
      <c r="G19" s="14">
        <f t="shared" si="2"/>
        <v>0</v>
      </c>
      <c r="H19" s="14">
        <f t="shared" si="2"/>
        <v>11</v>
      </c>
      <c r="I19" s="14">
        <f t="shared" si="2"/>
        <v>0</v>
      </c>
      <c r="J19" s="14">
        <f t="shared" si="2"/>
        <v>2</v>
      </c>
      <c r="K19" s="14">
        <f>SUM(K15:K18)</f>
        <v>14</v>
      </c>
      <c r="L19" s="14">
        <f t="shared" ref="L19:O19" si="3">SUM(L15:L18)</f>
        <v>1</v>
      </c>
      <c r="M19" s="14">
        <f t="shared" si="3"/>
        <v>14</v>
      </c>
      <c r="N19" s="14">
        <f t="shared" si="3"/>
        <v>0</v>
      </c>
      <c r="O19" s="14">
        <f t="shared" si="3"/>
        <v>31</v>
      </c>
    </row>
    <row r="20" spans="1:15" s="1" customFormat="1" ht="34.5" customHeight="1">
      <c r="A20" s="7"/>
      <c r="B20" s="24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10"/>
      <c r="O20" s="9"/>
    </row>
    <row r="21" spans="1:15" s="1" customFormat="1" ht="34.5" customHeight="1">
      <c r="A21" s="8"/>
      <c r="B21" s="25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3"/>
      <c r="O21" s="12"/>
    </row>
    <row r="22" spans="1:15" s="1" customFormat="1" ht="34.5" customHeight="1">
      <c r="A22" s="8"/>
      <c r="B22" s="25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3"/>
      <c r="O22" s="12"/>
    </row>
    <row r="23" spans="1:15" s="1" customFormat="1" ht="34.5" customHeight="1">
      <c r="A23" s="8"/>
      <c r="B23" s="11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3"/>
      <c r="O23" s="12"/>
    </row>
    <row r="24" spans="1:15" s="1" customFormat="1" ht="34.5" customHeight="1">
      <c r="A24" s="8"/>
      <c r="B24" s="11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3"/>
      <c r="O24" s="12"/>
    </row>
    <row r="25" spans="1:15" s="1" customFormat="1" ht="34.5" customHeight="1">
      <c r="A25" s="8"/>
      <c r="B25" s="11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3"/>
      <c r="O25" s="12"/>
    </row>
    <row r="26" spans="1:15" s="1" customFormat="1" ht="34.5" customHeight="1">
      <c r="A26" s="8"/>
      <c r="B26" s="11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3"/>
      <c r="O26" s="12"/>
    </row>
    <row r="30" spans="1:15">
      <c r="L30" s="1" t="s">
        <v>0</v>
      </c>
    </row>
  </sheetData>
  <mergeCells count="21">
    <mergeCell ref="D13:D14"/>
    <mergeCell ref="E13:E14"/>
    <mergeCell ref="A3:O3"/>
    <mergeCell ref="A2:O2"/>
    <mergeCell ref="C12:H12"/>
    <mergeCell ref="A15:A19"/>
    <mergeCell ref="I12:O12"/>
    <mergeCell ref="A8:O9"/>
    <mergeCell ref="O13:O14"/>
    <mergeCell ref="N13:N14"/>
    <mergeCell ref="F13:F14"/>
    <mergeCell ref="G13:G14"/>
    <mergeCell ref="I13:I14"/>
    <mergeCell ref="J13:J14"/>
    <mergeCell ref="K13:K14"/>
    <mergeCell ref="L13:L14"/>
    <mergeCell ref="M13:M14"/>
    <mergeCell ref="A12:A14"/>
    <mergeCell ref="H13:H14"/>
    <mergeCell ref="B12:B14"/>
    <mergeCell ref="C13:C14"/>
  </mergeCells>
  <printOptions horizontalCentered="1"/>
  <pageMargins left="0.39370078740157483" right="0.39370078740157483" top="0.74803149606299213" bottom="0.74803149606299213" header="0.31496062992125984" footer="0.31496062992125984"/>
  <pageSetup scale="7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AN22"/>
  <sheetViews>
    <sheetView topLeftCell="A11" workbookViewId="0">
      <selection activeCell="G22" sqref="G22"/>
    </sheetView>
  </sheetViews>
  <sheetFormatPr baseColWidth="10" defaultRowHeight="15"/>
  <cols>
    <col min="1" max="1" width="20" customWidth="1"/>
    <col min="2" max="2" width="28.85546875" customWidth="1"/>
    <col min="3" max="3" width="13.5703125" customWidth="1"/>
    <col min="4" max="4" width="10.28515625" customWidth="1"/>
    <col min="5" max="5" width="9.7109375" customWidth="1"/>
    <col min="6" max="6" width="15.7109375" customWidth="1"/>
    <col min="7" max="7" width="16" customWidth="1"/>
    <col min="8" max="8" width="13.28515625" customWidth="1"/>
    <col min="9" max="9" width="8.42578125" customWidth="1"/>
    <col min="11" max="11" width="9.7109375" customWidth="1"/>
    <col min="12" max="12" width="9.85546875" customWidth="1"/>
  </cols>
  <sheetData>
    <row r="1" spans="1:40" s="1" customFormat="1"/>
    <row r="2" spans="1:40" s="1" customFormat="1" ht="23.25">
      <c r="A2" s="277" t="s">
        <v>37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</row>
    <row r="3" spans="1:40" s="1" customFormat="1" ht="23.25">
      <c r="A3" s="277" t="s">
        <v>38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</row>
    <row r="4" spans="1:40" s="1" customFormat="1"/>
    <row r="5" spans="1:40" s="1" customFormat="1"/>
    <row r="6" spans="1:40" s="1" customFormat="1" ht="23.25" customHeight="1">
      <c r="A6" s="34" t="s">
        <v>39</v>
      </c>
    </row>
    <row r="7" spans="1:40" s="1" customFormat="1"/>
    <row r="9" spans="1:40" ht="15" customHeight="1">
      <c r="A9" s="366" t="s">
        <v>28</v>
      </c>
      <c r="B9" s="366"/>
      <c r="C9" s="366"/>
      <c r="D9" s="366"/>
      <c r="E9" s="366"/>
      <c r="F9" s="366"/>
      <c r="G9" s="366"/>
      <c r="H9" s="366"/>
      <c r="I9" s="366"/>
      <c r="J9" s="366"/>
      <c r="K9" s="366"/>
      <c r="L9" s="366"/>
    </row>
    <row r="10" spans="1:40" ht="35.25" customHeight="1">
      <c r="A10" s="366"/>
      <c r="B10" s="366"/>
      <c r="C10" s="366"/>
      <c r="D10" s="366"/>
      <c r="E10" s="366"/>
      <c r="F10" s="366"/>
      <c r="G10" s="366"/>
      <c r="H10" s="366"/>
      <c r="I10" s="366"/>
      <c r="J10" s="366"/>
      <c r="K10" s="366"/>
      <c r="L10" s="366"/>
    </row>
    <row r="11" spans="1:40" ht="21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</row>
    <row r="12" spans="1:40" ht="15.75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40" ht="42" customHeight="1" thickBot="1">
      <c r="A13" s="298" t="s">
        <v>9</v>
      </c>
      <c r="B13" s="298" t="s">
        <v>10</v>
      </c>
      <c r="C13" s="365" t="s">
        <v>29</v>
      </c>
      <c r="D13" s="365"/>
      <c r="E13" s="365"/>
      <c r="F13" s="365" t="s">
        <v>11</v>
      </c>
      <c r="G13" s="365"/>
      <c r="H13" s="365"/>
      <c r="I13" s="365"/>
      <c r="J13" s="365"/>
      <c r="K13" s="365"/>
      <c r="L13" s="365"/>
    </row>
    <row r="14" spans="1:40" ht="15.75" customHeight="1">
      <c r="A14" s="299"/>
      <c r="B14" s="299"/>
      <c r="C14" s="363" t="s">
        <v>60</v>
      </c>
      <c r="D14" s="363" t="s">
        <v>15</v>
      </c>
      <c r="E14" s="363" t="s">
        <v>16</v>
      </c>
      <c r="F14" s="363" t="s">
        <v>17</v>
      </c>
      <c r="G14" s="369" t="s">
        <v>27</v>
      </c>
      <c r="H14" s="363" t="s">
        <v>19</v>
      </c>
      <c r="I14" s="363" t="s">
        <v>48</v>
      </c>
      <c r="J14" s="363" t="s">
        <v>20</v>
      </c>
      <c r="K14" s="363" t="s">
        <v>15</v>
      </c>
      <c r="L14" s="363" t="s">
        <v>16</v>
      </c>
    </row>
    <row r="15" spans="1:40" ht="27.75" customHeight="1" thickBot="1">
      <c r="A15" s="300"/>
      <c r="B15" s="300"/>
      <c r="C15" s="361"/>
      <c r="D15" s="361"/>
      <c r="E15" s="361"/>
      <c r="F15" s="361"/>
      <c r="G15" s="370"/>
      <c r="H15" s="361"/>
      <c r="I15" s="361"/>
      <c r="J15" s="361"/>
      <c r="K15" s="361"/>
      <c r="L15" s="361"/>
    </row>
    <row r="16" spans="1:40" ht="35.1" customHeight="1" thickBot="1">
      <c r="A16" s="310" t="s">
        <v>231</v>
      </c>
      <c r="B16" s="42" t="s">
        <v>54</v>
      </c>
      <c r="C16" s="2"/>
      <c r="D16" s="2"/>
      <c r="E16" s="2">
        <f>SUM(C16:D16)</f>
        <v>0</v>
      </c>
      <c r="F16" s="3"/>
      <c r="G16" s="219">
        <v>2</v>
      </c>
      <c r="H16" s="2"/>
      <c r="I16" s="3"/>
      <c r="J16" s="2"/>
      <c r="K16" s="2"/>
      <c r="L16" s="2">
        <f>SUM(F16:K16)</f>
        <v>2</v>
      </c>
    </row>
    <row r="17" spans="1:12" s="1" customFormat="1" ht="35.1" customHeight="1" thickBot="1">
      <c r="A17" s="310"/>
      <c r="B17" s="42" t="s">
        <v>232</v>
      </c>
      <c r="C17" s="4"/>
      <c r="D17" s="4"/>
      <c r="E17" s="2">
        <f t="shared" ref="E17:E21" si="0">SUM(C17:D17)</f>
        <v>0</v>
      </c>
      <c r="F17" s="4"/>
      <c r="G17" s="4"/>
      <c r="H17" s="4"/>
      <c r="I17" s="4"/>
      <c r="J17" s="4"/>
      <c r="K17" s="4"/>
      <c r="L17" s="2">
        <f t="shared" ref="L17:L21" si="1">SUM(F17:K17)</f>
        <v>0</v>
      </c>
    </row>
    <row r="18" spans="1:12" s="1" customFormat="1" ht="35.1" customHeight="1" thickBot="1">
      <c r="A18" s="310"/>
      <c r="B18" s="22" t="s">
        <v>161</v>
      </c>
      <c r="C18" s="4"/>
      <c r="D18" s="4"/>
      <c r="E18" s="2">
        <f t="shared" si="0"/>
        <v>0</v>
      </c>
      <c r="F18" s="4"/>
      <c r="G18" s="4">
        <v>5</v>
      </c>
      <c r="H18" s="4"/>
      <c r="I18" s="4"/>
      <c r="J18" s="4"/>
      <c r="K18" s="4"/>
      <c r="L18" s="2">
        <f t="shared" si="1"/>
        <v>5</v>
      </c>
    </row>
    <row r="19" spans="1:12" s="1" customFormat="1" ht="35.1" customHeight="1" thickBot="1">
      <c r="A19" s="310"/>
      <c r="B19" s="22" t="s">
        <v>233</v>
      </c>
      <c r="C19" s="4"/>
      <c r="D19" s="4"/>
      <c r="E19" s="2">
        <f t="shared" si="0"/>
        <v>0</v>
      </c>
      <c r="F19" s="4"/>
      <c r="G19" s="4">
        <v>9</v>
      </c>
      <c r="H19" s="4"/>
      <c r="I19" s="4"/>
      <c r="J19" s="4"/>
      <c r="K19" s="4"/>
      <c r="L19" s="2">
        <f t="shared" si="1"/>
        <v>9</v>
      </c>
    </row>
    <row r="20" spans="1:12" s="1" customFormat="1" ht="35.1" customHeight="1" thickBot="1">
      <c r="A20" s="310"/>
      <c r="B20" s="22" t="s">
        <v>235</v>
      </c>
      <c r="C20" s="4"/>
      <c r="D20" s="4"/>
      <c r="E20" s="2">
        <f t="shared" si="0"/>
        <v>0</v>
      </c>
      <c r="F20" s="4"/>
      <c r="G20" s="4">
        <v>1</v>
      </c>
      <c r="H20" s="4"/>
      <c r="I20" s="4"/>
      <c r="J20" s="4"/>
      <c r="K20" s="4"/>
      <c r="L20" s="2">
        <f t="shared" si="1"/>
        <v>1</v>
      </c>
    </row>
    <row r="21" spans="1:12" s="1" customFormat="1" ht="35.1" customHeight="1" thickBot="1">
      <c r="A21" s="310"/>
      <c r="B21" s="22" t="s">
        <v>234</v>
      </c>
      <c r="C21" s="5"/>
      <c r="D21" s="5"/>
      <c r="E21" s="2">
        <f t="shared" si="0"/>
        <v>0</v>
      </c>
      <c r="F21" s="5"/>
      <c r="G21" s="5">
        <v>3</v>
      </c>
      <c r="H21" s="5"/>
      <c r="I21" s="5"/>
      <c r="J21" s="5"/>
      <c r="K21" s="5"/>
      <c r="L21" s="2">
        <f t="shared" si="1"/>
        <v>3</v>
      </c>
    </row>
    <row r="22" spans="1:12" ht="35.1" customHeight="1" thickBot="1">
      <c r="A22" s="311"/>
      <c r="B22" s="23" t="s">
        <v>16</v>
      </c>
      <c r="C22" s="14">
        <f t="shared" ref="C22:F22" si="2">SUM(C16:C21)</f>
        <v>0</v>
      </c>
      <c r="D22" s="14">
        <f t="shared" si="2"/>
        <v>0</v>
      </c>
      <c r="E22" s="14">
        <f t="shared" si="2"/>
        <v>0</v>
      </c>
      <c r="F22" s="14">
        <f t="shared" si="2"/>
        <v>0</v>
      </c>
      <c r="G22" s="14">
        <f>SUM(G16:G21)</f>
        <v>20</v>
      </c>
      <c r="H22" s="14">
        <f t="shared" ref="H22:L22" si="3">SUM(H16:H21)</f>
        <v>0</v>
      </c>
      <c r="I22" s="14">
        <f t="shared" si="3"/>
        <v>0</v>
      </c>
      <c r="J22" s="14">
        <f t="shared" si="3"/>
        <v>0</v>
      </c>
      <c r="K22" s="14">
        <f t="shared" si="3"/>
        <v>0</v>
      </c>
      <c r="L22" s="14">
        <f t="shared" si="3"/>
        <v>20</v>
      </c>
    </row>
  </sheetData>
  <mergeCells count="18">
    <mergeCell ref="A2:L2"/>
    <mergeCell ref="A3:L3"/>
    <mergeCell ref="A9:L10"/>
    <mergeCell ref="C13:E13"/>
    <mergeCell ref="F13:L13"/>
    <mergeCell ref="L14:L15"/>
    <mergeCell ref="A16:A22"/>
    <mergeCell ref="A13:A15"/>
    <mergeCell ref="B13:B15"/>
    <mergeCell ref="G14:G15"/>
    <mergeCell ref="H14:H15"/>
    <mergeCell ref="F14:F15"/>
    <mergeCell ref="I14:I15"/>
    <mergeCell ref="J14:J15"/>
    <mergeCell ref="K14:K15"/>
    <mergeCell ref="C14:C15"/>
    <mergeCell ref="D14:D15"/>
    <mergeCell ref="E14:E15"/>
  </mergeCells>
  <printOptions horizontalCentered="1"/>
  <pageMargins left="0.39370078740157483" right="0.39370078740157483" top="0.74803149606299213" bottom="0.74803149606299213" header="0.31496062992125984" footer="0.31496062992125984"/>
  <pageSetup scale="7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N100"/>
  <sheetViews>
    <sheetView topLeftCell="A10" workbookViewId="0">
      <selection activeCell="H20" sqref="H20"/>
    </sheetView>
  </sheetViews>
  <sheetFormatPr baseColWidth="10" defaultRowHeight="15"/>
  <cols>
    <col min="1" max="1" width="27.42578125" customWidth="1"/>
    <col min="2" max="7" width="23.140625" customWidth="1"/>
  </cols>
  <sheetData>
    <row r="1" spans="1:40" s="1" customFormat="1"/>
    <row r="2" spans="1:40" s="1" customFormat="1" ht="23.25">
      <c r="A2" s="277" t="s">
        <v>37</v>
      </c>
      <c r="B2" s="277"/>
      <c r="C2" s="277"/>
      <c r="D2" s="277"/>
      <c r="E2" s="277"/>
      <c r="F2" s="277"/>
      <c r="G2" s="277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</row>
    <row r="3" spans="1:40" s="1" customFormat="1" ht="23.25">
      <c r="A3" s="277" t="s">
        <v>38</v>
      </c>
      <c r="B3" s="277"/>
      <c r="C3" s="277"/>
      <c r="D3" s="277"/>
      <c r="E3" s="277"/>
      <c r="F3" s="277"/>
      <c r="G3" s="277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</row>
    <row r="4" spans="1:40" s="1" customFormat="1"/>
    <row r="5" spans="1:40" s="1" customFormat="1"/>
    <row r="6" spans="1:40" s="1" customFormat="1" ht="23.25" customHeight="1">
      <c r="A6" s="34" t="s">
        <v>39</v>
      </c>
    </row>
    <row r="7" spans="1:40" s="1" customFormat="1"/>
    <row r="8" spans="1:40" s="1" customFormat="1" ht="23.25">
      <c r="A8" s="371" t="s">
        <v>40</v>
      </c>
      <c r="B8" s="371"/>
      <c r="C8" s="371"/>
      <c r="D8" s="371"/>
      <c r="E8" s="371"/>
      <c r="F8" s="371"/>
      <c r="G8" s="371"/>
    </row>
    <row r="9" spans="1:40" s="1" customFormat="1" ht="23.25">
      <c r="A9" s="32"/>
      <c r="B9" s="32"/>
      <c r="C9" s="32"/>
      <c r="D9" s="32"/>
      <c r="E9" s="32"/>
      <c r="F9" s="32"/>
      <c r="G9" s="32"/>
    </row>
    <row r="10" spans="1:40" s="1" customFormat="1" ht="23.25">
      <c r="A10" s="35" t="s">
        <v>41</v>
      </c>
      <c r="B10" s="32"/>
      <c r="C10" s="32"/>
      <c r="D10" s="32"/>
      <c r="E10" s="32"/>
      <c r="F10" s="32"/>
      <c r="G10" s="32"/>
    </row>
    <row r="11" spans="1:40" s="1" customFormat="1" ht="23.25">
      <c r="A11" s="35" t="s">
        <v>42</v>
      </c>
      <c r="B11" s="32"/>
      <c r="C11" s="32"/>
      <c r="D11" s="32"/>
      <c r="E11" s="32"/>
      <c r="F11" s="32"/>
      <c r="G11" s="32"/>
    </row>
    <row r="12" spans="1:40" s="1" customFormat="1" ht="23.25">
      <c r="A12" s="35" t="s">
        <v>43</v>
      </c>
      <c r="B12" s="32"/>
      <c r="C12" s="32"/>
      <c r="D12" s="32"/>
      <c r="E12" s="32"/>
      <c r="F12" s="32"/>
      <c r="G12" s="32"/>
    </row>
    <row r="13" spans="1:40" s="1" customFormat="1" ht="18.75" customHeight="1" thickBot="1">
      <c r="A13" s="32"/>
      <c r="B13" s="32"/>
      <c r="C13" s="32"/>
      <c r="D13" s="32"/>
      <c r="E13" s="32"/>
      <c r="F13" s="32"/>
      <c r="G13" s="32"/>
    </row>
    <row r="14" spans="1:40" ht="51" customHeight="1" thickBot="1">
      <c r="A14" s="46" t="s">
        <v>61</v>
      </c>
      <c r="B14" s="46" t="s">
        <v>31</v>
      </c>
      <c r="C14" s="46" t="s">
        <v>55</v>
      </c>
      <c r="D14" s="46" t="s">
        <v>32</v>
      </c>
      <c r="E14" s="46" t="s">
        <v>33</v>
      </c>
      <c r="F14" s="46" t="s">
        <v>34</v>
      </c>
      <c r="G14" s="46" t="s">
        <v>35</v>
      </c>
    </row>
    <row r="15" spans="1:40" ht="20.100000000000001" customHeight="1">
      <c r="A15" s="372" t="s">
        <v>252</v>
      </c>
      <c r="B15" s="29">
        <v>8</v>
      </c>
      <c r="C15" s="29">
        <v>12</v>
      </c>
      <c r="D15" s="29">
        <v>9041</v>
      </c>
      <c r="E15" s="29">
        <v>372</v>
      </c>
      <c r="F15" s="29">
        <v>25</v>
      </c>
      <c r="G15" s="29">
        <v>18</v>
      </c>
    </row>
    <row r="16" spans="1:40" ht="30.75" customHeight="1">
      <c r="A16" s="373" t="s">
        <v>253</v>
      </c>
      <c r="B16" s="28">
        <v>5</v>
      </c>
      <c r="C16" s="28">
        <v>8</v>
      </c>
      <c r="D16" s="28">
        <v>4484</v>
      </c>
      <c r="E16" s="28">
        <v>228</v>
      </c>
      <c r="F16" s="29">
        <v>19</v>
      </c>
      <c r="G16" s="28">
        <v>10</v>
      </c>
    </row>
    <row r="17" spans="1:7" ht="20.100000000000001" customHeight="1">
      <c r="A17" s="373" t="s">
        <v>254</v>
      </c>
      <c r="B17" s="28">
        <v>5</v>
      </c>
      <c r="C17" s="28">
        <v>5</v>
      </c>
      <c r="D17" s="28">
        <v>3576</v>
      </c>
      <c r="E17" s="28">
        <v>222</v>
      </c>
      <c r="F17" s="29">
        <v>15</v>
      </c>
      <c r="G17" s="28">
        <v>12</v>
      </c>
    </row>
    <row r="18" spans="1:7" ht="30.75" customHeight="1">
      <c r="A18" s="373" t="s">
        <v>255</v>
      </c>
      <c r="B18" s="28">
        <v>4</v>
      </c>
      <c r="C18" s="28">
        <v>2</v>
      </c>
      <c r="D18" s="28">
        <v>7646</v>
      </c>
      <c r="E18" s="28">
        <v>248</v>
      </c>
      <c r="F18" s="29">
        <v>28</v>
      </c>
      <c r="G18" s="28">
        <v>11</v>
      </c>
    </row>
    <row r="19" spans="1:7" ht="20.100000000000001" customHeight="1">
      <c r="A19" s="373" t="s">
        <v>256</v>
      </c>
      <c r="B19" s="28">
        <v>3</v>
      </c>
      <c r="C19" s="28">
        <v>1</v>
      </c>
      <c r="D19" s="28">
        <v>4880</v>
      </c>
      <c r="E19" s="28">
        <v>149</v>
      </c>
      <c r="F19" s="29">
        <v>32</v>
      </c>
      <c r="G19" s="28">
        <v>9</v>
      </c>
    </row>
    <row r="20" spans="1:7" ht="29.25" customHeight="1">
      <c r="A20" s="373" t="s">
        <v>257</v>
      </c>
      <c r="B20" s="28">
        <v>4</v>
      </c>
      <c r="C20" s="28">
        <v>1</v>
      </c>
      <c r="D20" s="28">
        <v>3833</v>
      </c>
      <c r="E20" s="28">
        <v>163</v>
      </c>
      <c r="F20" s="29">
        <v>23</v>
      </c>
      <c r="G20" s="28">
        <v>7</v>
      </c>
    </row>
    <row r="21" spans="1:7" ht="30.75" customHeight="1">
      <c r="A21" s="373" t="s">
        <v>258</v>
      </c>
      <c r="B21" s="28">
        <v>4</v>
      </c>
      <c r="C21" s="28">
        <v>2</v>
      </c>
      <c r="D21" s="28">
        <v>6878</v>
      </c>
      <c r="E21" s="28">
        <v>225</v>
      </c>
      <c r="F21" s="29">
        <v>29</v>
      </c>
      <c r="G21" s="28">
        <v>11</v>
      </c>
    </row>
    <row r="22" spans="1:7" ht="20.100000000000001" customHeight="1" thickBot="1">
      <c r="A22" s="373" t="s">
        <v>259</v>
      </c>
      <c r="B22" s="28">
        <v>2</v>
      </c>
      <c r="C22" s="28">
        <v>1</v>
      </c>
      <c r="D22" s="31">
        <v>919</v>
      </c>
      <c r="E22" s="31">
        <v>92</v>
      </c>
      <c r="F22" s="29">
        <v>9</v>
      </c>
      <c r="G22" s="31">
        <v>7</v>
      </c>
    </row>
    <row r="23" spans="1:7" ht="21.75" customHeight="1" thickBot="1">
      <c r="A23" s="46" t="s">
        <v>16</v>
      </c>
      <c r="B23" s="46">
        <f>SUM(B15:B22)</f>
        <v>35</v>
      </c>
      <c r="C23" s="46">
        <f t="shared" ref="C23:G23" si="0">SUM(C15:C22)</f>
        <v>32</v>
      </c>
      <c r="D23" s="46">
        <f t="shared" si="0"/>
        <v>41257</v>
      </c>
      <c r="E23" s="46">
        <f t="shared" si="0"/>
        <v>1699</v>
      </c>
      <c r="F23" s="29">
        <v>24</v>
      </c>
      <c r="G23" s="46">
        <f t="shared" si="0"/>
        <v>85</v>
      </c>
    </row>
    <row r="24" spans="1:7" ht="47.25" customHeight="1" thickBot="1">
      <c r="A24" s="46" t="s">
        <v>36</v>
      </c>
      <c r="B24" s="46" t="s">
        <v>31</v>
      </c>
      <c r="C24" s="46" t="s">
        <v>55</v>
      </c>
      <c r="D24" s="46" t="s">
        <v>32</v>
      </c>
      <c r="E24" s="46" t="s">
        <v>33</v>
      </c>
      <c r="F24" s="46" t="s">
        <v>34</v>
      </c>
      <c r="G24" s="46" t="s">
        <v>35</v>
      </c>
    </row>
    <row r="25" spans="1:7" ht="20.100000000000001" customHeight="1">
      <c r="A25" s="29"/>
      <c r="B25" s="29"/>
      <c r="C25" s="29"/>
      <c r="D25" s="29"/>
      <c r="E25" s="29"/>
      <c r="F25" s="29"/>
      <c r="G25" s="29"/>
    </row>
    <row r="26" spans="1:7" ht="20.100000000000001" customHeight="1">
      <c r="A26" s="28"/>
      <c r="B26" s="28"/>
      <c r="C26" s="28"/>
      <c r="D26" s="28"/>
      <c r="E26" s="28"/>
      <c r="F26" s="28"/>
      <c r="G26" s="28"/>
    </row>
    <row r="27" spans="1:7" ht="20.100000000000001" customHeight="1">
      <c r="A27" s="28"/>
      <c r="B27" s="28"/>
      <c r="C27" s="28"/>
      <c r="D27" s="28"/>
      <c r="E27" s="28"/>
      <c r="F27" s="28"/>
      <c r="G27" s="28"/>
    </row>
    <row r="28" spans="1:7" ht="20.100000000000001" customHeight="1">
      <c r="A28" s="28"/>
      <c r="B28" s="28"/>
      <c r="C28" s="28"/>
      <c r="D28" s="28"/>
      <c r="E28" s="28"/>
      <c r="F28" s="28"/>
      <c r="G28" s="28"/>
    </row>
    <row r="29" spans="1:7" ht="20.100000000000001" customHeight="1">
      <c r="A29" s="28"/>
      <c r="B29" s="28"/>
      <c r="C29" s="28"/>
      <c r="D29" s="28"/>
      <c r="E29" s="28"/>
      <c r="F29" s="28"/>
      <c r="G29" s="28"/>
    </row>
    <row r="30" spans="1:7" ht="20.100000000000001" customHeight="1" thickBot="1">
      <c r="A30" s="31"/>
      <c r="B30" s="31"/>
      <c r="C30" s="31"/>
      <c r="D30" s="31"/>
      <c r="E30" s="31"/>
      <c r="F30" s="31"/>
      <c r="G30" s="31"/>
    </row>
    <row r="31" spans="1:7" ht="22.5" customHeight="1" thickBot="1">
      <c r="A31" s="46" t="s">
        <v>16</v>
      </c>
      <c r="B31" s="30"/>
      <c r="C31" s="30"/>
      <c r="D31" s="30"/>
      <c r="E31" s="30"/>
      <c r="F31" s="30"/>
      <c r="G31" s="30"/>
    </row>
    <row r="32" spans="1:7" s="1" customFormat="1" ht="22.5" customHeight="1">
      <c r="A32" s="44"/>
      <c r="B32" s="44"/>
      <c r="C32" s="44"/>
      <c r="D32" s="44"/>
      <c r="E32" s="44"/>
      <c r="F32" s="44"/>
      <c r="G32" s="44"/>
    </row>
    <row r="33" spans="1:7" s="1" customFormat="1" ht="22.5" customHeight="1">
      <c r="A33" s="44"/>
      <c r="B33" s="44"/>
      <c r="C33" s="44"/>
      <c r="D33" s="44"/>
      <c r="E33" s="44"/>
      <c r="F33" s="44"/>
      <c r="G33" s="44"/>
    </row>
    <row r="34" spans="1:7" s="1" customFormat="1" ht="22.5" customHeight="1">
      <c r="A34" s="44"/>
      <c r="B34" s="44"/>
      <c r="C34" s="44"/>
      <c r="D34" s="44"/>
      <c r="E34" s="44"/>
      <c r="F34" s="44"/>
      <c r="G34" s="44"/>
    </row>
    <row r="35" spans="1:7" ht="23.25">
      <c r="A35" s="277" t="s">
        <v>37</v>
      </c>
      <c r="B35" s="277"/>
      <c r="C35" s="277"/>
      <c r="D35" s="277"/>
      <c r="E35" s="277"/>
      <c r="F35" s="277"/>
      <c r="G35" s="277"/>
    </row>
    <row r="36" spans="1:7" ht="23.25">
      <c r="A36" s="277" t="s">
        <v>38</v>
      </c>
      <c r="B36" s="277"/>
      <c r="C36" s="277"/>
      <c r="D36" s="277"/>
      <c r="E36" s="277"/>
      <c r="F36" s="277"/>
      <c r="G36" s="277"/>
    </row>
    <row r="37" spans="1:7">
      <c r="A37" s="1"/>
      <c r="B37" s="1"/>
      <c r="C37" s="1"/>
      <c r="D37" s="1"/>
      <c r="E37" s="1"/>
      <c r="F37" s="1"/>
      <c r="G37" s="1"/>
    </row>
    <row r="38" spans="1:7">
      <c r="A38" s="1"/>
      <c r="B38" s="1"/>
      <c r="C38" s="1"/>
      <c r="D38" s="1"/>
      <c r="E38" s="1"/>
      <c r="F38" s="1"/>
      <c r="G38" s="1"/>
    </row>
    <row r="39" spans="1:7" ht="15.75">
      <c r="A39" s="34" t="s">
        <v>39</v>
      </c>
      <c r="B39" s="1"/>
      <c r="C39" s="1"/>
      <c r="D39" s="1"/>
      <c r="E39" s="1"/>
      <c r="F39" s="1"/>
      <c r="G39" s="1"/>
    </row>
    <row r="40" spans="1:7">
      <c r="A40" s="1"/>
      <c r="B40" s="1"/>
      <c r="C40" s="1"/>
      <c r="D40" s="1"/>
      <c r="E40" s="1"/>
      <c r="F40" s="1"/>
      <c r="G40" s="1"/>
    </row>
    <row r="41" spans="1:7" ht="23.25">
      <c r="A41" s="371" t="s">
        <v>44</v>
      </c>
      <c r="B41" s="371"/>
      <c r="C41" s="371"/>
      <c r="D41" s="371"/>
      <c r="E41" s="371"/>
      <c r="F41" s="371"/>
      <c r="G41" s="32"/>
    </row>
    <row r="42" spans="1:7" ht="23.25">
      <c r="A42" s="32"/>
      <c r="B42" s="32"/>
      <c r="C42" s="32"/>
      <c r="D42" s="32"/>
      <c r="E42" s="32"/>
      <c r="F42" s="32"/>
      <c r="G42" s="32"/>
    </row>
    <row r="43" spans="1:7" ht="23.25">
      <c r="A43" s="35" t="s">
        <v>41</v>
      </c>
      <c r="B43" s="32"/>
      <c r="C43" s="32"/>
      <c r="D43" s="32"/>
      <c r="E43" s="32"/>
      <c r="F43" s="32"/>
      <c r="G43" s="32"/>
    </row>
    <row r="44" spans="1:7" ht="23.25">
      <c r="A44" s="35" t="s">
        <v>42</v>
      </c>
      <c r="B44" s="32"/>
      <c r="C44" s="32"/>
      <c r="D44" s="32"/>
      <c r="E44" s="32"/>
      <c r="F44" s="32"/>
      <c r="G44" s="32"/>
    </row>
    <row r="45" spans="1:7" ht="23.25">
      <c r="A45" s="35" t="s">
        <v>43</v>
      </c>
      <c r="B45" s="32"/>
      <c r="C45" s="32"/>
      <c r="D45" s="32"/>
      <c r="E45" s="32"/>
      <c r="F45" s="32"/>
      <c r="G45" s="32"/>
    </row>
    <row r="46" spans="1:7" ht="23.25">
      <c r="A46" s="32"/>
      <c r="B46" s="32"/>
      <c r="C46" s="32"/>
      <c r="D46" s="32"/>
      <c r="E46" s="32"/>
      <c r="F46" s="32"/>
      <c r="G46" s="32"/>
    </row>
    <row r="47" spans="1:7" ht="23.25">
      <c r="A47" s="32"/>
      <c r="B47" s="32"/>
      <c r="C47" s="32"/>
      <c r="D47" s="32"/>
      <c r="E47" s="32"/>
      <c r="F47" s="32"/>
      <c r="G47" s="32"/>
    </row>
    <row r="48" spans="1:7">
      <c r="A48" s="1"/>
      <c r="B48" s="1"/>
      <c r="C48" s="1"/>
      <c r="D48" s="1"/>
      <c r="E48" s="1"/>
      <c r="F48" s="1"/>
      <c r="G48" s="1"/>
    </row>
    <row r="49" spans="1:7" ht="15.75" thickBot="1">
      <c r="A49" s="1"/>
      <c r="B49" s="1"/>
      <c r="C49" s="1"/>
      <c r="D49" s="1"/>
      <c r="E49" s="1"/>
      <c r="F49" s="1"/>
      <c r="G49" s="1"/>
    </row>
    <row r="50" spans="1:7" ht="45.75" thickBot="1">
      <c r="A50" s="47" t="s">
        <v>46</v>
      </c>
      <c r="B50" s="46" t="s">
        <v>55</v>
      </c>
      <c r="C50" s="46" t="s">
        <v>32</v>
      </c>
      <c r="D50" s="46" t="s">
        <v>33</v>
      </c>
      <c r="E50" s="46" t="s">
        <v>34</v>
      </c>
      <c r="F50" s="46" t="s">
        <v>35</v>
      </c>
      <c r="G50" s="43"/>
    </row>
    <row r="51" spans="1:7" ht="18">
      <c r="A51" s="29"/>
      <c r="B51" s="29"/>
      <c r="C51" s="29"/>
      <c r="D51" s="29"/>
      <c r="E51" s="29"/>
      <c r="F51" s="29"/>
      <c r="G51" s="43"/>
    </row>
    <row r="52" spans="1:7" ht="18">
      <c r="A52" s="28"/>
      <c r="B52" s="28"/>
      <c r="C52" s="28"/>
      <c r="D52" s="28"/>
      <c r="E52" s="28"/>
      <c r="F52" s="28"/>
      <c r="G52" s="43"/>
    </row>
    <row r="53" spans="1:7" ht="18">
      <c r="A53" s="28"/>
      <c r="B53" s="28"/>
      <c r="C53" s="28"/>
      <c r="D53" s="28"/>
      <c r="E53" s="28"/>
      <c r="F53" s="28"/>
      <c r="G53" s="43"/>
    </row>
    <row r="54" spans="1:7" ht="18">
      <c r="A54" s="28"/>
      <c r="B54" s="28"/>
      <c r="C54" s="28"/>
      <c r="D54" s="28"/>
      <c r="E54" s="28"/>
      <c r="F54" s="28"/>
      <c r="G54" s="43"/>
    </row>
    <row r="55" spans="1:7" ht="18">
      <c r="A55" s="28"/>
      <c r="B55" s="28"/>
      <c r="C55" s="28"/>
      <c r="D55" s="28"/>
      <c r="E55" s="28"/>
      <c r="F55" s="28"/>
      <c r="G55" s="43"/>
    </row>
    <row r="56" spans="1:7" ht="18">
      <c r="A56" s="28"/>
      <c r="B56" s="28"/>
      <c r="C56" s="28"/>
      <c r="D56" s="28"/>
      <c r="E56" s="28"/>
      <c r="F56" s="28"/>
      <c r="G56" s="43"/>
    </row>
    <row r="57" spans="1:7" ht="18">
      <c r="A57" s="28"/>
      <c r="B57" s="28"/>
      <c r="C57" s="28"/>
      <c r="D57" s="28"/>
      <c r="E57" s="28"/>
      <c r="F57" s="28"/>
      <c r="G57" s="43"/>
    </row>
    <row r="58" spans="1:7" ht="18">
      <c r="A58" s="31"/>
      <c r="B58" s="31"/>
      <c r="C58" s="31"/>
      <c r="D58" s="31"/>
      <c r="E58" s="31"/>
      <c r="F58" s="31"/>
      <c r="G58" s="43"/>
    </row>
    <row r="59" spans="1:7" ht="18">
      <c r="A59" s="28"/>
      <c r="B59" s="28"/>
      <c r="C59" s="28"/>
      <c r="D59" s="28"/>
      <c r="E59" s="28"/>
      <c r="F59" s="28"/>
      <c r="G59" s="43"/>
    </row>
    <row r="60" spans="1:7" ht="18">
      <c r="A60" s="29"/>
      <c r="B60" s="29"/>
      <c r="C60" s="29"/>
      <c r="D60" s="29"/>
      <c r="E60" s="29"/>
      <c r="F60" s="29"/>
      <c r="G60" s="43"/>
    </row>
    <row r="61" spans="1:7" ht="18">
      <c r="A61" s="28"/>
      <c r="B61" s="28"/>
      <c r="C61" s="28"/>
      <c r="D61" s="28"/>
      <c r="E61" s="28"/>
      <c r="F61" s="28"/>
      <c r="G61" s="43"/>
    </row>
    <row r="62" spans="1:7" ht="18">
      <c r="A62" s="28"/>
      <c r="B62" s="28"/>
      <c r="C62" s="28"/>
      <c r="D62" s="28"/>
      <c r="E62" s="28"/>
      <c r="F62" s="28"/>
      <c r="G62" s="43"/>
    </row>
    <row r="63" spans="1:7" ht="18">
      <c r="A63" s="28"/>
      <c r="B63" s="28"/>
      <c r="C63" s="28"/>
      <c r="D63" s="28"/>
      <c r="E63" s="28"/>
      <c r="F63" s="28"/>
      <c r="G63" s="43"/>
    </row>
    <row r="64" spans="1:7" ht="18">
      <c r="A64" s="28"/>
      <c r="B64" s="28"/>
      <c r="C64" s="28"/>
      <c r="D64" s="28"/>
      <c r="E64" s="28"/>
      <c r="F64" s="28"/>
      <c r="G64" s="43"/>
    </row>
    <row r="65" spans="1:7" ht="18.75" thickBot="1">
      <c r="A65" s="31"/>
      <c r="B65" s="31"/>
      <c r="C65" s="31"/>
      <c r="D65" s="31"/>
      <c r="E65" s="31"/>
      <c r="F65" s="31"/>
      <c r="G65" s="43"/>
    </row>
    <row r="66" spans="1:7" ht="18.75" thickBot="1">
      <c r="A66" s="30" t="s">
        <v>16</v>
      </c>
      <c r="B66" s="30"/>
      <c r="C66" s="30"/>
      <c r="D66" s="30"/>
      <c r="E66" s="30"/>
      <c r="F66" s="30"/>
      <c r="G66" s="43"/>
    </row>
    <row r="71" spans="1:7" s="1" customFormat="1"/>
    <row r="72" spans="1:7" s="1" customFormat="1"/>
    <row r="73" spans="1:7" ht="23.25">
      <c r="A73" s="277" t="s">
        <v>37</v>
      </c>
      <c r="B73" s="277"/>
      <c r="C73" s="277"/>
      <c r="D73" s="277"/>
      <c r="E73" s="277"/>
      <c r="F73" s="277"/>
      <c r="G73" s="277"/>
    </row>
    <row r="74" spans="1:7" ht="23.25">
      <c r="A74" s="277" t="s">
        <v>38</v>
      </c>
      <c r="B74" s="277"/>
      <c r="C74" s="277"/>
      <c r="D74" s="277"/>
      <c r="E74" s="277"/>
      <c r="F74" s="277"/>
      <c r="G74" s="277"/>
    </row>
    <row r="75" spans="1:7">
      <c r="A75" s="1"/>
      <c r="B75" s="1"/>
      <c r="C75" s="1"/>
      <c r="D75" s="1"/>
      <c r="E75" s="1"/>
      <c r="F75" s="1"/>
      <c r="G75" s="1"/>
    </row>
    <row r="76" spans="1:7">
      <c r="A76" s="1"/>
      <c r="B76" s="1"/>
      <c r="C76" s="1"/>
      <c r="D76" s="1"/>
      <c r="E76" s="1"/>
      <c r="F76" s="1"/>
      <c r="G76" s="1"/>
    </row>
    <row r="77" spans="1:7" ht="15.75">
      <c r="A77" s="34" t="s">
        <v>39</v>
      </c>
      <c r="B77" s="1"/>
      <c r="C77" s="1"/>
      <c r="D77" s="1"/>
      <c r="E77" s="1"/>
      <c r="F77" s="1"/>
      <c r="G77" s="1"/>
    </row>
    <row r="78" spans="1:7">
      <c r="A78" s="1"/>
      <c r="B78" s="1"/>
      <c r="C78" s="1"/>
      <c r="D78" s="1"/>
      <c r="E78" s="1"/>
      <c r="F78" s="1"/>
      <c r="G78" s="1"/>
    </row>
    <row r="79" spans="1:7" ht="23.25">
      <c r="A79" s="371" t="s">
        <v>45</v>
      </c>
      <c r="B79" s="371"/>
      <c r="C79" s="371"/>
      <c r="D79" s="371"/>
      <c r="E79" s="371"/>
      <c r="F79" s="371"/>
      <c r="G79" s="371"/>
    </row>
    <row r="80" spans="1:7" ht="23.25">
      <c r="A80" s="32"/>
      <c r="B80" s="32"/>
      <c r="C80" s="32"/>
      <c r="D80" s="32"/>
      <c r="E80" s="32"/>
      <c r="F80" s="32"/>
      <c r="G80" s="32"/>
    </row>
    <row r="81" spans="1:7" ht="23.25">
      <c r="A81" s="35" t="s">
        <v>41</v>
      </c>
      <c r="B81" s="32"/>
      <c r="C81" s="32"/>
      <c r="D81" s="32"/>
      <c r="E81" s="32"/>
      <c r="F81" s="32"/>
      <c r="G81" s="32"/>
    </row>
    <row r="82" spans="1:7" ht="23.25">
      <c r="A82" s="35" t="s">
        <v>42</v>
      </c>
      <c r="B82" s="32"/>
      <c r="C82" s="32"/>
      <c r="D82" s="32"/>
      <c r="E82" s="32"/>
      <c r="F82" s="32"/>
      <c r="G82" s="32"/>
    </row>
    <row r="83" spans="1:7" ht="23.25">
      <c r="A83" s="35" t="s">
        <v>43</v>
      </c>
      <c r="B83" s="32"/>
      <c r="C83" s="32"/>
      <c r="D83" s="32"/>
      <c r="E83" s="32"/>
      <c r="F83" s="32"/>
      <c r="G83" s="32"/>
    </row>
    <row r="84" spans="1:7" ht="24" thickBot="1">
      <c r="A84" s="32"/>
      <c r="B84" s="32"/>
      <c r="C84" s="32"/>
      <c r="D84" s="32"/>
      <c r="E84" s="32"/>
      <c r="F84" s="32"/>
      <c r="G84" s="32"/>
    </row>
    <row r="85" spans="1:7" ht="43.5" customHeight="1" thickBot="1">
      <c r="A85" s="47" t="s">
        <v>30</v>
      </c>
      <c r="B85" s="46" t="s">
        <v>31</v>
      </c>
      <c r="C85" s="46" t="s">
        <v>55</v>
      </c>
      <c r="D85" s="46" t="s">
        <v>32</v>
      </c>
      <c r="E85" s="46" t="s">
        <v>33</v>
      </c>
      <c r="F85" s="46" t="s">
        <v>34</v>
      </c>
      <c r="G85" s="46" t="s">
        <v>35</v>
      </c>
    </row>
    <row r="86" spans="1:7" ht="20.100000000000001" customHeight="1">
      <c r="A86" s="29"/>
      <c r="B86" s="29"/>
      <c r="C86" s="29"/>
      <c r="D86" s="29"/>
      <c r="E86" s="29"/>
      <c r="F86" s="29"/>
      <c r="G86" s="29"/>
    </row>
    <row r="87" spans="1:7" ht="20.100000000000001" customHeight="1">
      <c r="A87" s="28"/>
      <c r="B87" s="28"/>
      <c r="C87" s="28"/>
      <c r="D87" s="28"/>
      <c r="E87" s="28"/>
      <c r="F87" s="28"/>
      <c r="G87" s="28"/>
    </row>
    <row r="88" spans="1:7" ht="20.100000000000001" customHeight="1">
      <c r="A88" s="28"/>
      <c r="B88" s="28"/>
      <c r="C88" s="28"/>
      <c r="D88" s="28"/>
      <c r="E88" s="28"/>
      <c r="F88" s="28"/>
      <c r="G88" s="28"/>
    </row>
    <row r="89" spans="1:7" ht="20.100000000000001" customHeight="1">
      <c r="A89" s="28"/>
      <c r="B89" s="28"/>
      <c r="C89" s="28"/>
      <c r="D89" s="28"/>
      <c r="E89" s="28"/>
      <c r="F89" s="28"/>
      <c r="G89" s="28"/>
    </row>
    <row r="90" spans="1:7" ht="20.100000000000001" customHeight="1">
      <c r="A90" s="28"/>
      <c r="B90" s="28"/>
      <c r="C90" s="28"/>
      <c r="D90" s="28"/>
      <c r="E90" s="28"/>
      <c r="F90" s="28"/>
      <c r="G90" s="28"/>
    </row>
    <row r="91" spans="1:7" ht="20.100000000000001" customHeight="1">
      <c r="A91" s="28"/>
      <c r="B91" s="28"/>
      <c r="C91" s="28"/>
      <c r="D91" s="28"/>
      <c r="E91" s="28"/>
      <c r="F91" s="28"/>
      <c r="G91" s="28"/>
    </row>
    <row r="92" spans="1:7" ht="20.100000000000001" customHeight="1">
      <c r="A92" s="28"/>
      <c r="B92" s="28"/>
      <c r="C92" s="28"/>
      <c r="D92" s="28"/>
      <c r="E92" s="28"/>
      <c r="F92" s="28"/>
      <c r="G92" s="28"/>
    </row>
    <row r="93" spans="1:7" ht="20.100000000000001" customHeight="1">
      <c r="A93" s="28"/>
      <c r="B93" s="28"/>
      <c r="C93" s="28"/>
      <c r="D93" s="28"/>
      <c r="E93" s="28"/>
      <c r="F93" s="28"/>
      <c r="G93" s="28"/>
    </row>
    <row r="94" spans="1:7" ht="20.100000000000001" customHeight="1">
      <c r="A94" s="29"/>
      <c r="B94" s="29"/>
      <c r="C94" s="29"/>
      <c r="D94" s="29"/>
      <c r="E94" s="29"/>
      <c r="F94" s="29"/>
      <c r="G94" s="29"/>
    </row>
    <row r="95" spans="1:7" ht="20.100000000000001" customHeight="1">
      <c r="A95" s="28"/>
      <c r="B95" s="28"/>
      <c r="C95" s="28"/>
      <c r="D95" s="28"/>
      <c r="E95" s="28"/>
      <c r="F95" s="28"/>
      <c r="G95" s="28"/>
    </row>
    <row r="96" spans="1:7" ht="20.100000000000001" customHeight="1">
      <c r="A96" s="28"/>
      <c r="B96" s="28"/>
      <c r="C96" s="28"/>
      <c r="D96" s="28"/>
      <c r="E96" s="28"/>
      <c r="F96" s="28"/>
      <c r="G96" s="28"/>
    </row>
    <row r="97" spans="1:7" ht="20.100000000000001" customHeight="1">
      <c r="A97" s="28"/>
      <c r="B97" s="28"/>
      <c r="C97" s="28"/>
      <c r="D97" s="28"/>
      <c r="E97" s="28"/>
      <c r="F97" s="28"/>
      <c r="G97" s="28"/>
    </row>
    <row r="98" spans="1:7" ht="20.100000000000001" customHeight="1">
      <c r="A98" s="28"/>
      <c r="B98" s="28"/>
      <c r="C98" s="28"/>
      <c r="D98" s="28"/>
      <c r="E98" s="28"/>
      <c r="F98" s="28"/>
      <c r="G98" s="28"/>
    </row>
    <row r="99" spans="1:7" ht="20.100000000000001" customHeight="1" thickBot="1">
      <c r="A99" s="31"/>
      <c r="B99" s="31"/>
      <c r="C99" s="31"/>
      <c r="D99" s="31"/>
      <c r="E99" s="31"/>
      <c r="F99" s="31"/>
      <c r="G99" s="31"/>
    </row>
    <row r="100" spans="1:7" ht="20.100000000000001" customHeight="1" thickBot="1">
      <c r="A100" s="46" t="s">
        <v>16</v>
      </c>
      <c r="B100" s="30"/>
      <c r="C100" s="30"/>
      <c r="D100" s="30"/>
      <c r="E100" s="30"/>
      <c r="F100" s="30"/>
      <c r="G100" s="30"/>
    </row>
  </sheetData>
  <mergeCells count="9">
    <mergeCell ref="A79:G79"/>
    <mergeCell ref="A8:G8"/>
    <mergeCell ref="A35:G35"/>
    <mergeCell ref="A36:G36"/>
    <mergeCell ref="A2:G2"/>
    <mergeCell ref="A3:G3"/>
    <mergeCell ref="A73:G73"/>
    <mergeCell ref="A74:G74"/>
    <mergeCell ref="A41:F41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7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22"/>
  <sheetViews>
    <sheetView topLeftCell="A2" zoomScale="80" zoomScaleNormal="80" workbookViewId="0">
      <selection activeCell="Y4" sqref="Y4"/>
    </sheetView>
  </sheetViews>
  <sheetFormatPr baseColWidth="10" defaultRowHeight="15"/>
  <cols>
    <col min="1" max="1" width="17.140625" customWidth="1"/>
    <col min="2" max="2" width="20" customWidth="1"/>
    <col min="3" max="6" width="4.85546875" customWidth="1"/>
    <col min="7" max="7" width="7.85546875" customWidth="1"/>
    <col min="8" max="11" width="4.85546875" customWidth="1"/>
    <col min="12" max="12" width="6.28515625" customWidth="1"/>
    <col min="13" max="16" width="4.85546875" customWidth="1"/>
    <col min="17" max="17" width="7.42578125" customWidth="1"/>
    <col min="18" max="21" width="4.85546875" customWidth="1"/>
    <col min="22" max="22" width="7.85546875" customWidth="1"/>
    <col min="23" max="26" width="4.85546875" customWidth="1"/>
    <col min="27" max="27" width="10.140625" customWidth="1"/>
  </cols>
  <sheetData>
    <row r="1" spans="1:27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23.25">
      <c r="A2" s="277" t="s">
        <v>37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  <c r="U2" s="277"/>
      <c r="V2" s="277"/>
      <c r="W2" s="33"/>
      <c r="X2" s="33"/>
      <c r="Y2" s="33"/>
      <c r="Z2" s="33"/>
      <c r="AA2" s="33"/>
    </row>
    <row r="3" spans="1:27" ht="23.25">
      <c r="A3" s="277" t="s">
        <v>38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7"/>
      <c r="V3" s="277"/>
      <c r="W3" s="33"/>
      <c r="X3" s="33"/>
      <c r="Y3" s="33"/>
      <c r="Z3" s="33"/>
      <c r="AA3" s="33"/>
    </row>
    <row r="4" spans="1:27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23.25">
      <c r="A5" s="77" t="s">
        <v>39</v>
      </c>
      <c r="B5" s="77"/>
      <c r="C5" s="77"/>
      <c r="D5" s="77"/>
      <c r="E5" s="77"/>
      <c r="F5" s="77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</row>
    <row r="6" spans="1:27">
      <c r="A6" s="1"/>
      <c r="B6" s="1"/>
      <c r="C6" s="1"/>
      <c r="D6" s="78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21" thickBot="1">
      <c r="A8" s="224" t="s">
        <v>103</v>
      </c>
      <c r="B8" s="257"/>
      <c r="C8" s="257"/>
      <c r="D8" s="257"/>
      <c r="E8" s="257"/>
      <c r="F8" s="257"/>
      <c r="G8" s="257"/>
      <c r="H8" s="257"/>
      <c r="I8" s="257"/>
      <c r="J8" s="257"/>
      <c r="K8" s="257"/>
      <c r="L8" s="257"/>
      <c r="M8" s="257"/>
      <c r="N8" s="257"/>
      <c r="O8" s="257"/>
      <c r="P8" s="257"/>
      <c r="Q8" s="257"/>
      <c r="R8" s="257"/>
      <c r="S8" s="257"/>
      <c r="T8" s="257"/>
      <c r="U8" s="257"/>
      <c r="V8" s="257"/>
      <c r="W8" s="50"/>
      <c r="X8" s="50"/>
      <c r="Y8" s="50"/>
      <c r="Z8" s="50"/>
      <c r="AA8" s="50"/>
    </row>
    <row r="9" spans="1:27" ht="21" thickBot="1">
      <c r="A9" s="260" t="s">
        <v>77</v>
      </c>
      <c r="B9" s="263" t="s">
        <v>104</v>
      </c>
      <c r="C9" s="264"/>
      <c r="D9" s="264"/>
      <c r="E9" s="264"/>
      <c r="F9" s="264"/>
      <c r="G9" s="264"/>
      <c r="H9" s="264"/>
      <c r="I9" s="264"/>
      <c r="J9" s="264"/>
      <c r="K9" s="264"/>
      <c r="L9" s="264"/>
      <c r="M9" s="264"/>
      <c r="N9" s="264"/>
      <c r="O9" s="264"/>
      <c r="P9" s="264"/>
      <c r="Q9" s="264"/>
      <c r="R9" s="264"/>
      <c r="S9" s="264"/>
      <c r="T9" s="264"/>
      <c r="U9" s="264"/>
      <c r="V9" s="264"/>
      <c r="W9" s="264"/>
      <c r="X9" s="264"/>
      <c r="Y9" s="264"/>
      <c r="Z9" s="264"/>
      <c r="AA9" s="265"/>
    </row>
    <row r="10" spans="1:27" ht="18.75" thickBot="1">
      <c r="A10" s="261"/>
      <c r="B10" s="266" t="s">
        <v>105</v>
      </c>
      <c r="C10" s="281" t="s">
        <v>106</v>
      </c>
      <c r="D10" s="282"/>
      <c r="E10" s="282"/>
      <c r="F10" s="282"/>
      <c r="G10" s="283"/>
      <c r="H10" s="281" t="s">
        <v>107</v>
      </c>
      <c r="I10" s="282"/>
      <c r="J10" s="282"/>
      <c r="K10" s="282"/>
      <c r="L10" s="283"/>
      <c r="M10" s="284" t="s">
        <v>108</v>
      </c>
      <c r="N10" s="285"/>
      <c r="O10" s="285"/>
      <c r="P10" s="285"/>
      <c r="Q10" s="286"/>
      <c r="R10" s="287" t="s">
        <v>109</v>
      </c>
      <c r="S10" s="288"/>
      <c r="T10" s="288"/>
      <c r="U10" s="288"/>
      <c r="V10" s="289"/>
      <c r="W10" s="287" t="s">
        <v>88</v>
      </c>
      <c r="X10" s="288"/>
      <c r="Y10" s="288"/>
      <c r="Z10" s="288"/>
      <c r="AA10" s="289"/>
    </row>
    <row r="11" spans="1:27" ht="40.5" customHeight="1" thickTop="1" thickBot="1">
      <c r="A11" s="261"/>
      <c r="B11" s="266"/>
      <c r="C11" s="244" t="s">
        <v>89</v>
      </c>
      <c r="D11" s="244" t="s">
        <v>90</v>
      </c>
      <c r="E11" s="246" t="s">
        <v>91</v>
      </c>
      <c r="F11" s="247"/>
      <c r="G11" s="248"/>
      <c r="H11" s="244" t="s">
        <v>89</v>
      </c>
      <c r="I11" s="244" t="s">
        <v>90</v>
      </c>
      <c r="J11" s="246" t="s">
        <v>91</v>
      </c>
      <c r="K11" s="247"/>
      <c r="L11" s="248"/>
      <c r="M11" s="244" t="s">
        <v>89</v>
      </c>
      <c r="N11" s="244" t="s">
        <v>90</v>
      </c>
      <c r="O11" s="274" t="s">
        <v>91</v>
      </c>
      <c r="P11" s="275"/>
      <c r="Q11" s="276"/>
      <c r="R11" s="244" t="s">
        <v>89</v>
      </c>
      <c r="S11" s="244" t="s">
        <v>90</v>
      </c>
      <c r="T11" s="246" t="s">
        <v>91</v>
      </c>
      <c r="U11" s="247"/>
      <c r="V11" s="248"/>
      <c r="W11" s="244" t="s">
        <v>89</v>
      </c>
      <c r="X11" s="244" t="s">
        <v>90</v>
      </c>
      <c r="Y11" s="246" t="s">
        <v>91</v>
      </c>
      <c r="Z11" s="247"/>
      <c r="AA11" s="248"/>
    </row>
    <row r="12" spans="1:27" ht="77.25" customHeight="1" thickBot="1">
      <c r="A12" s="262"/>
      <c r="B12" s="267"/>
      <c r="C12" s="245"/>
      <c r="D12" s="245"/>
      <c r="E12" s="80" t="s">
        <v>92</v>
      </c>
      <c r="F12" s="80" t="s">
        <v>93</v>
      </c>
      <c r="G12" s="81" t="s">
        <v>94</v>
      </c>
      <c r="H12" s="245"/>
      <c r="I12" s="245"/>
      <c r="J12" s="80" t="s">
        <v>92</v>
      </c>
      <c r="K12" s="80" t="s">
        <v>93</v>
      </c>
      <c r="L12" s="82" t="s">
        <v>94</v>
      </c>
      <c r="M12" s="245"/>
      <c r="N12" s="245"/>
      <c r="O12" s="80" t="s">
        <v>92</v>
      </c>
      <c r="P12" s="80" t="s">
        <v>93</v>
      </c>
      <c r="Q12" s="81" t="s">
        <v>94</v>
      </c>
      <c r="R12" s="245"/>
      <c r="S12" s="245"/>
      <c r="T12" s="80" t="s">
        <v>92</v>
      </c>
      <c r="U12" s="80" t="s">
        <v>93</v>
      </c>
      <c r="V12" s="81" t="s">
        <v>94</v>
      </c>
      <c r="W12" s="245"/>
      <c r="X12" s="245"/>
      <c r="Y12" s="80" t="s">
        <v>92</v>
      </c>
      <c r="Z12" s="80" t="s">
        <v>93</v>
      </c>
      <c r="AA12" s="81" t="s">
        <v>94</v>
      </c>
    </row>
    <row r="13" spans="1:27" ht="16.5" thickBot="1">
      <c r="A13" s="249"/>
      <c r="B13" s="15" t="s">
        <v>110</v>
      </c>
      <c r="C13" s="83"/>
      <c r="D13" s="84"/>
      <c r="E13" s="84"/>
      <c r="F13" s="84"/>
      <c r="G13" s="85"/>
      <c r="H13" s="83"/>
      <c r="I13" s="84"/>
      <c r="J13" s="84"/>
      <c r="K13" s="84"/>
      <c r="L13" s="85"/>
      <c r="M13" s="83"/>
      <c r="N13" s="84"/>
      <c r="O13" s="84"/>
      <c r="P13" s="84"/>
      <c r="Q13" s="85"/>
      <c r="R13" s="83"/>
      <c r="S13" s="84"/>
      <c r="T13" s="84"/>
      <c r="U13" s="84"/>
      <c r="V13" s="85"/>
      <c r="W13" s="83"/>
      <c r="X13" s="84"/>
      <c r="Y13" s="84"/>
      <c r="Z13" s="84"/>
      <c r="AA13" s="85"/>
    </row>
    <row r="14" spans="1:27" ht="16.5" thickBot="1">
      <c r="A14" s="250"/>
      <c r="B14" s="15" t="s">
        <v>111</v>
      </c>
      <c r="C14" s="86"/>
      <c r="D14" s="87"/>
      <c r="E14" s="87"/>
      <c r="F14" s="87"/>
      <c r="G14" s="88"/>
      <c r="H14" s="86"/>
      <c r="I14" s="87"/>
      <c r="J14" s="87"/>
      <c r="K14" s="87"/>
      <c r="L14" s="88"/>
      <c r="M14" s="86"/>
      <c r="N14" s="87"/>
      <c r="O14" s="87"/>
      <c r="P14" s="87"/>
      <c r="Q14" s="88"/>
      <c r="R14" s="86"/>
      <c r="S14" s="87"/>
      <c r="T14" s="87"/>
      <c r="U14" s="87"/>
      <c r="V14" s="88"/>
      <c r="W14" s="86"/>
      <c r="X14" s="87"/>
      <c r="Y14" s="87"/>
      <c r="Z14" s="87"/>
      <c r="AA14" s="88"/>
    </row>
    <row r="15" spans="1:27" ht="16.5" thickBot="1">
      <c r="A15" s="250"/>
      <c r="B15" s="15" t="s">
        <v>112</v>
      </c>
      <c r="C15" s="86"/>
      <c r="D15" s="87"/>
      <c r="E15" s="87"/>
      <c r="F15" s="87"/>
      <c r="G15" s="88"/>
      <c r="H15" s="86"/>
      <c r="I15" s="87"/>
      <c r="J15" s="87"/>
      <c r="K15" s="87"/>
      <c r="L15" s="88"/>
      <c r="M15" s="86"/>
      <c r="N15" s="87"/>
      <c r="O15" s="87"/>
      <c r="P15" s="87"/>
      <c r="Q15" s="88"/>
      <c r="R15" s="86"/>
      <c r="S15" s="87"/>
      <c r="T15" s="87"/>
      <c r="U15" s="87"/>
      <c r="V15" s="88"/>
      <c r="W15" s="86"/>
      <c r="X15" s="87"/>
      <c r="Y15" s="87"/>
      <c r="Z15" s="87"/>
      <c r="AA15" s="88"/>
    </row>
    <row r="16" spans="1:27" ht="16.5" thickBot="1">
      <c r="A16" s="250"/>
      <c r="B16" s="15" t="s">
        <v>113</v>
      </c>
      <c r="C16" s="86"/>
      <c r="D16" s="87"/>
      <c r="E16" s="87"/>
      <c r="F16" s="87"/>
      <c r="G16" s="88"/>
      <c r="H16" s="86"/>
      <c r="I16" s="87"/>
      <c r="J16" s="87"/>
      <c r="K16" s="87"/>
      <c r="L16" s="88"/>
      <c r="M16" s="86"/>
      <c r="N16" s="87"/>
      <c r="O16" s="87"/>
      <c r="P16" s="87"/>
      <c r="Q16" s="88"/>
      <c r="R16" s="86"/>
      <c r="S16" s="87"/>
      <c r="T16" s="87"/>
      <c r="U16" s="87"/>
      <c r="V16" s="88"/>
      <c r="W16" s="86"/>
      <c r="X16" s="87"/>
      <c r="Y16" s="87"/>
      <c r="Z16" s="87"/>
      <c r="AA16" s="88"/>
    </row>
    <row r="17" spans="1:27" ht="16.5" thickBot="1">
      <c r="A17" s="250"/>
      <c r="B17" s="15" t="s">
        <v>114</v>
      </c>
      <c r="C17" s="86"/>
      <c r="D17" s="87"/>
      <c r="E17" s="87"/>
      <c r="F17" s="87"/>
      <c r="G17" s="88"/>
      <c r="H17" s="86"/>
      <c r="I17" s="87"/>
      <c r="J17" s="87"/>
      <c r="K17" s="87"/>
      <c r="L17" s="88"/>
      <c r="M17" s="86"/>
      <c r="N17" s="87"/>
      <c r="O17" s="87"/>
      <c r="P17" s="87"/>
      <c r="Q17" s="88"/>
      <c r="R17" s="86"/>
      <c r="S17" s="87"/>
      <c r="T17" s="87"/>
      <c r="U17" s="87"/>
      <c r="V17" s="88"/>
      <c r="W17" s="86"/>
      <c r="X17" s="87"/>
      <c r="Y17" s="87"/>
      <c r="Z17" s="87"/>
      <c r="AA17" s="88"/>
    </row>
    <row r="18" spans="1:27" ht="16.5" thickBot="1">
      <c r="A18" s="250"/>
      <c r="B18" s="15" t="s">
        <v>115</v>
      </c>
      <c r="C18" s="86"/>
      <c r="D18" s="87"/>
      <c r="E18" s="87"/>
      <c r="F18" s="87"/>
      <c r="G18" s="88"/>
      <c r="H18" s="86"/>
      <c r="I18" s="87"/>
      <c r="J18" s="87"/>
      <c r="K18" s="87"/>
      <c r="L18" s="88"/>
      <c r="M18" s="86"/>
      <c r="N18" s="87"/>
      <c r="O18" s="87"/>
      <c r="P18" s="87"/>
      <c r="Q18" s="88"/>
      <c r="R18" s="86"/>
      <c r="S18" s="87"/>
      <c r="T18" s="87"/>
      <c r="U18" s="87"/>
      <c r="V18" s="88"/>
      <c r="W18" s="86"/>
      <c r="X18" s="87"/>
      <c r="Y18" s="87"/>
      <c r="Z18" s="87"/>
      <c r="AA18" s="88"/>
    </row>
    <row r="19" spans="1:27" ht="16.5" thickBot="1">
      <c r="A19" s="250"/>
      <c r="B19" s="15" t="s">
        <v>96</v>
      </c>
      <c r="C19" s="86"/>
      <c r="D19" s="87"/>
      <c r="E19" s="87"/>
      <c r="F19" s="87"/>
      <c r="G19" s="88"/>
      <c r="H19" s="86"/>
      <c r="I19" s="87"/>
      <c r="J19" s="87"/>
      <c r="K19" s="87"/>
      <c r="L19" s="88"/>
      <c r="M19" s="86"/>
      <c r="N19" s="87"/>
      <c r="O19" s="87"/>
      <c r="P19" s="87"/>
      <c r="Q19" s="88"/>
      <c r="R19" s="86"/>
      <c r="S19" s="87"/>
      <c r="T19" s="87"/>
      <c r="U19" s="87"/>
      <c r="V19" s="88"/>
      <c r="W19" s="86"/>
      <c r="X19" s="87"/>
      <c r="Y19" s="87"/>
      <c r="Z19" s="87"/>
      <c r="AA19" s="88"/>
    </row>
    <row r="20" spans="1:27" ht="16.5" thickBot="1">
      <c r="A20" s="251"/>
      <c r="B20" s="15" t="s">
        <v>116</v>
      </c>
      <c r="C20" s="89"/>
      <c r="D20" s="90"/>
      <c r="E20" s="90"/>
      <c r="F20" s="90"/>
      <c r="G20" s="91"/>
      <c r="H20" s="89"/>
      <c r="I20" s="90"/>
      <c r="J20" s="90"/>
      <c r="K20" s="90"/>
      <c r="L20" s="91"/>
      <c r="M20" s="89"/>
      <c r="N20" s="90"/>
      <c r="O20" s="90"/>
      <c r="P20" s="90"/>
      <c r="Q20" s="91"/>
      <c r="R20" s="89"/>
      <c r="S20" s="90"/>
      <c r="T20" s="90"/>
      <c r="U20" s="90"/>
      <c r="V20" s="91"/>
      <c r="W20" s="89"/>
      <c r="X20" s="90"/>
      <c r="Y20" s="90"/>
      <c r="Z20" s="90"/>
      <c r="AA20" s="91"/>
    </row>
    <row r="21" spans="1:27" ht="16.5" thickBot="1">
      <c r="A21" s="242" t="s">
        <v>117</v>
      </c>
      <c r="B21" s="243"/>
      <c r="C21" s="92"/>
      <c r="D21" s="93"/>
      <c r="E21" s="93"/>
      <c r="F21" s="93"/>
      <c r="G21" s="94"/>
      <c r="H21" s="92"/>
      <c r="I21" s="93"/>
      <c r="J21" s="93"/>
      <c r="K21" s="93"/>
      <c r="L21" s="94"/>
      <c r="M21" s="92"/>
      <c r="N21" s="93"/>
      <c r="O21" s="93"/>
      <c r="P21" s="93"/>
      <c r="Q21" s="94"/>
      <c r="R21" s="92"/>
      <c r="S21" s="93"/>
      <c r="T21" s="93"/>
      <c r="U21" s="93"/>
      <c r="V21" s="94"/>
      <c r="W21" s="92"/>
      <c r="X21" s="93"/>
      <c r="Y21" s="93"/>
      <c r="Z21" s="93"/>
      <c r="AA21" s="94"/>
    </row>
    <row r="22" spans="1:27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</sheetData>
  <mergeCells count="28">
    <mergeCell ref="A2:V2"/>
    <mergeCell ref="A3:V3"/>
    <mergeCell ref="A8:V8"/>
    <mergeCell ref="A9:A12"/>
    <mergeCell ref="B9:AA9"/>
    <mergeCell ref="B10:B12"/>
    <mergeCell ref="C10:G10"/>
    <mergeCell ref="H10:L10"/>
    <mergeCell ref="M10:Q10"/>
    <mergeCell ref="R10:V10"/>
    <mergeCell ref="W11:W12"/>
    <mergeCell ref="X11:X12"/>
    <mergeCell ref="Y11:AA11"/>
    <mergeCell ref="W10:AA10"/>
    <mergeCell ref="C11:C12"/>
    <mergeCell ref="D11:D12"/>
    <mergeCell ref="A21:B21"/>
    <mergeCell ref="R11:R12"/>
    <mergeCell ref="E11:G11"/>
    <mergeCell ref="H11:H12"/>
    <mergeCell ref="I11:I12"/>
    <mergeCell ref="J11:L11"/>
    <mergeCell ref="M11:M12"/>
    <mergeCell ref="S11:S12"/>
    <mergeCell ref="T11:V11"/>
    <mergeCell ref="N11:N12"/>
    <mergeCell ref="O11:Q11"/>
    <mergeCell ref="A13:A20"/>
  </mergeCells>
  <pageMargins left="0.31496062992125984" right="0.31496062992125984" top="0.74803149606299213" bottom="0.74803149606299213" header="0.31496062992125984" footer="0.31496062992125984"/>
  <pageSetup scale="75" orientation="landscape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O38"/>
  <sheetViews>
    <sheetView topLeftCell="A27" workbookViewId="0">
      <selection activeCell="A2" sqref="A2:XFD20"/>
    </sheetView>
  </sheetViews>
  <sheetFormatPr baseColWidth="10" defaultRowHeight="15"/>
  <cols>
    <col min="1" max="1" width="16.42578125" style="1" customWidth="1"/>
    <col min="2" max="2" width="21.140625" style="1" customWidth="1"/>
    <col min="3" max="4" width="10.7109375" style="1" customWidth="1"/>
    <col min="5" max="5" width="12.7109375" style="1" customWidth="1"/>
    <col min="6" max="8" width="10.7109375" style="1" customWidth="1"/>
    <col min="9" max="9" width="11.42578125" style="1" customWidth="1"/>
    <col min="10" max="15" width="10.7109375" style="1" customWidth="1"/>
    <col min="16" max="16384" width="11.42578125" style="1"/>
  </cols>
  <sheetData>
    <row r="2" spans="1:15" ht="22.5" customHeight="1">
      <c r="A2" s="8"/>
      <c r="B2" s="25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3"/>
      <c r="O2" s="12"/>
    </row>
    <row r="3" spans="1:15" ht="22.5" customHeight="1">
      <c r="A3" s="277" t="s">
        <v>37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</row>
    <row r="4" spans="1:15" ht="22.5" customHeight="1">
      <c r="A4" s="277" t="s">
        <v>38</v>
      </c>
      <c r="B4" s="277"/>
      <c r="C4" s="277"/>
      <c r="D4" s="277"/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277"/>
    </row>
    <row r="5" spans="1:15" ht="22.5" customHeight="1"/>
    <row r="6" spans="1:15" ht="22.5" customHeight="1"/>
    <row r="7" spans="1:15" ht="22.5" customHeight="1">
      <c r="A7" s="34" t="s">
        <v>39</v>
      </c>
      <c r="B7" s="40"/>
      <c r="C7" s="40"/>
    </row>
    <row r="8" spans="1:15" ht="22.5" customHeight="1">
      <c r="A8" s="8"/>
      <c r="B8" s="11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3"/>
      <c r="O8" s="12"/>
    </row>
    <row r="9" spans="1:15" ht="22.5" customHeight="1"/>
    <row r="10" spans="1:15" ht="22.5" customHeight="1">
      <c r="A10" s="366" t="s">
        <v>155</v>
      </c>
      <c r="B10" s="366"/>
      <c r="C10" s="366"/>
      <c r="D10" s="366"/>
      <c r="E10" s="366"/>
      <c r="F10" s="366"/>
      <c r="G10" s="366"/>
      <c r="H10" s="366"/>
      <c r="I10" s="366"/>
      <c r="J10" s="366"/>
      <c r="K10" s="366"/>
      <c r="L10" s="366"/>
      <c r="M10" s="366"/>
      <c r="N10" s="366"/>
      <c r="O10" s="366"/>
    </row>
    <row r="11" spans="1:15" ht="22.5" customHeight="1">
      <c r="A11" s="366"/>
      <c r="B11" s="366"/>
      <c r="C11" s="366"/>
      <c r="D11" s="366"/>
      <c r="E11" s="366"/>
      <c r="F11" s="366"/>
      <c r="G11" s="366"/>
      <c r="H11" s="366"/>
      <c r="I11" s="366"/>
      <c r="J11" s="366"/>
      <c r="K11" s="366"/>
      <c r="L11" s="366"/>
      <c r="M11" s="366"/>
      <c r="N11" s="366"/>
      <c r="O11" s="366"/>
    </row>
    <row r="12" spans="1:15" ht="22.5" customHeight="1">
      <c r="A12" s="217"/>
      <c r="B12" s="217"/>
      <c r="C12" s="217"/>
      <c r="D12" s="217"/>
      <c r="E12" s="217"/>
      <c r="F12" s="217"/>
      <c r="G12" s="217"/>
      <c r="H12" s="217"/>
      <c r="I12" s="217"/>
      <c r="J12" s="217"/>
      <c r="K12" s="217"/>
      <c r="L12" s="217"/>
      <c r="M12" s="217"/>
      <c r="N12" s="217"/>
      <c r="O12" s="217"/>
    </row>
    <row r="13" spans="1:15" ht="22.5" customHeight="1" thickBot="1"/>
    <row r="14" spans="1:15" ht="22.5" customHeight="1" thickBot="1">
      <c r="A14" s="298" t="s">
        <v>9</v>
      </c>
      <c r="B14" s="298" t="s">
        <v>10</v>
      </c>
      <c r="C14" s="365" t="s">
        <v>29</v>
      </c>
      <c r="D14" s="365"/>
      <c r="E14" s="365"/>
      <c r="F14" s="365"/>
      <c r="G14" s="365"/>
      <c r="H14" s="365"/>
      <c r="I14" s="365" t="s">
        <v>59</v>
      </c>
      <c r="J14" s="365"/>
      <c r="K14" s="365"/>
      <c r="L14" s="365"/>
      <c r="M14" s="365"/>
      <c r="N14" s="365"/>
      <c r="O14" s="365"/>
    </row>
    <row r="15" spans="1:15" ht="22.5" customHeight="1">
      <c r="A15" s="299"/>
      <c r="B15" s="299"/>
      <c r="C15" s="367" t="s">
        <v>12</v>
      </c>
      <c r="D15" s="367" t="s">
        <v>13</v>
      </c>
      <c r="E15" s="367" t="s">
        <v>14</v>
      </c>
      <c r="F15" s="367" t="s">
        <v>68</v>
      </c>
      <c r="G15" s="367" t="s">
        <v>15</v>
      </c>
      <c r="H15" s="367" t="s">
        <v>16</v>
      </c>
      <c r="I15" s="367" t="s">
        <v>17</v>
      </c>
      <c r="J15" s="367" t="s">
        <v>18</v>
      </c>
      <c r="K15" s="367" t="s">
        <v>19</v>
      </c>
      <c r="L15" s="367" t="s">
        <v>48</v>
      </c>
      <c r="M15" s="367" t="s">
        <v>20</v>
      </c>
      <c r="N15" s="367" t="s">
        <v>15</v>
      </c>
      <c r="O15" s="367" t="s">
        <v>16</v>
      </c>
    </row>
    <row r="16" spans="1:15" ht="22.5" customHeight="1" thickBot="1">
      <c r="A16" s="300"/>
      <c r="B16" s="300"/>
      <c r="C16" s="368"/>
      <c r="D16" s="368"/>
      <c r="E16" s="368"/>
      <c r="F16" s="368"/>
      <c r="G16" s="368"/>
      <c r="H16" s="368"/>
      <c r="I16" s="368"/>
      <c r="J16" s="368"/>
      <c r="K16" s="368"/>
      <c r="L16" s="368"/>
      <c r="M16" s="368"/>
      <c r="N16" s="368"/>
      <c r="O16" s="368"/>
    </row>
    <row r="17" spans="1:15" ht="22.5" customHeight="1" thickBot="1">
      <c r="A17" s="310" t="s">
        <v>260</v>
      </c>
      <c r="B17" s="22" t="s">
        <v>21</v>
      </c>
      <c r="C17" s="2"/>
      <c r="D17" s="2"/>
      <c r="E17" s="2"/>
      <c r="F17" s="2"/>
      <c r="G17" s="2"/>
      <c r="H17" s="2"/>
      <c r="I17" s="3"/>
      <c r="J17" s="2">
        <v>3</v>
      </c>
      <c r="K17" s="2">
        <v>1</v>
      </c>
      <c r="L17" s="3"/>
      <c r="M17" s="2">
        <v>1</v>
      </c>
      <c r="N17" s="133" t="s">
        <v>284</v>
      </c>
      <c r="O17" s="388"/>
    </row>
    <row r="18" spans="1:15" ht="22.5" customHeight="1" thickBot="1">
      <c r="A18" s="310"/>
      <c r="B18" s="22" t="s">
        <v>22</v>
      </c>
      <c r="C18" s="4"/>
      <c r="D18" s="4"/>
      <c r="E18" s="4"/>
      <c r="F18" s="4"/>
      <c r="G18" s="389" t="s">
        <v>285</v>
      </c>
      <c r="H18" s="4"/>
      <c r="I18" s="4"/>
      <c r="J18" s="4"/>
      <c r="K18" s="4">
        <v>1</v>
      </c>
      <c r="L18" s="4"/>
      <c r="M18" s="4"/>
      <c r="N18" s="4"/>
      <c r="O18" s="4"/>
    </row>
    <row r="19" spans="1:15" ht="22.5" customHeight="1" thickBot="1">
      <c r="A19" s="310"/>
      <c r="B19" s="22" t="s">
        <v>23</v>
      </c>
      <c r="C19" s="4"/>
      <c r="D19" s="4"/>
      <c r="E19" s="4"/>
      <c r="F19" s="4">
        <v>2</v>
      </c>
      <c r="G19" s="4"/>
      <c r="H19" s="4"/>
      <c r="I19" s="4">
        <v>1</v>
      </c>
      <c r="J19" s="4"/>
      <c r="K19" s="4">
        <v>1</v>
      </c>
      <c r="L19" s="4"/>
      <c r="M19" s="4">
        <v>1</v>
      </c>
      <c r="N19" s="4"/>
      <c r="O19" s="4"/>
    </row>
    <row r="20" spans="1:15" ht="22.5" customHeight="1" thickBot="1">
      <c r="A20" s="310"/>
      <c r="B20" s="22" t="s">
        <v>47</v>
      </c>
      <c r="C20" s="5"/>
      <c r="D20" s="5"/>
      <c r="E20" s="5"/>
      <c r="F20" s="5"/>
      <c r="G20" s="5"/>
      <c r="H20" s="5"/>
      <c r="I20" s="5"/>
      <c r="J20" s="5"/>
      <c r="K20" s="5"/>
      <c r="L20" s="5">
        <v>1</v>
      </c>
      <c r="M20" s="5">
        <v>10</v>
      </c>
      <c r="N20" s="5"/>
      <c r="O20" s="5"/>
    </row>
    <row r="21" spans="1:15" ht="19.5" thickBot="1">
      <c r="A21" s="311"/>
      <c r="B21" s="218" t="s">
        <v>16</v>
      </c>
      <c r="C21" s="14">
        <v>0</v>
      </c>
      <c r="D21" s="14">
        <v>0</v>
      </c>
      <c r="E21" s="14">
        <v>0</v>
      </c>
      <c r="F21" s="14">
        <v>2</v>
      </c>
      <c r="G21" s="14">
        <v>3</v>
      </c>
      <c r="H21" s="14">
        <v>5</v>
      </c>
      <c r="I21" s="14">
        <v>1</v>
      </c>
      <c r="J21" s="14">
        <v>3</v>
      </c>
      <c r="K21" s="14">
        <v>3</v>
      </c>
      <c r="L21" s="14">
        <v>1</v>
      </c>
      <c r="M21" s="14">
        <v>12</v>
      </c>
      <c r="N21" s="15">
        <v>1</v>
      </c>
      <c r="O21" s="14">
        <v>21</v>
      </c>
    </row>
    <row r="25" spans="1:15" ht="15.75">
      <c r="A25" s="34" t="s">
        <v>39</v>
      </c>
      <c r="B25" s="40"/>
      <c r="C25" s="40"/>
    </row>
    <row r="27" spans="1:15">
      <c r="A27" s="366" t="s">
        <v>155</v>
      </c>
      <c r="B27" s="366"/>
      <c r="C27" s="366"/>
      <c r="D27" s="366"/>
      <c r="E27" s="366"/>
      <c r="F27" s="366"/>
      <c r="G27" s="366"/>
      <c r="H27" s="366"/>
      <c r="I27" s="366"/>
      <c r="J27" s="366"/>
      <c r="K27" s="366"/>
      <c r="L27" s="366"/>
      <c r="M27" s="366"/>
      <c r="N27" s="366"/>
      <c r="O27" s="366"/>
    </row>
    <row r="28" spans="1:15" ht="21.75" customHeight="1">
      <c r="A28" s="366"/>
      <c r="B28" s="366"/>
      <c r="C28" s="366"/>
      <c r="D28" s="366"/>
      <c r="E28" s="366"/>
      <c r="F28" s="366"/>
      <c r="G28" s="366"/>
      <c r="H28" s="366"/>
      <c r="I28" s="366"/>
      <c r="J28" s="366"/>
      <c r="K28" s="366"/>
      <c r="L28" s="366"/>
      <c r="M28" s="366"/>
      <c r="N28" s="366"/>
      <c r="O28" s="366"/>
    </row>
    <row r="29" spans="1:15" ht="21">
      <c r="A29" s="217"/>
      <c r="B29" s="217"/>
      <c r="C29" s="217"/>
      <c r="D29" s="217"/>
      <c r="E29" s="217"/>
      <c r="F29" s="217"/>
      <c r="G29" s="217"/>
      <c r="H29" s="217"/>
      <c r="I29" s="217"/>
      <c r="J29" s="217"/>
      <c r="K29" s="217"/>
      <c r="L29" s="217"/>
      <c r="M29" s="217"/>
      <c r="N29" s="217"/>
      <c r="O29" s="217"/>
    </row>
    <row r="30" spans="1:15" ht="15.75" thickBot="1"/>
    <row r="31" spans="1:15" ht="19.5" thickBot="1">
      <c r="A31" s="298" t="s">
        <v>9</v>
      </c>
      <c r="B31" s="298" t="s">
        <v>10</v>
      </c>
      <c r="C31" s="365" t="s">
        <v>29</v>
      </c>
      <c r="D31" s="365"/>
      <c r="E31" s="365"/>
      <c r="F31" s="365"/>
      <c r="G31" s="365"/>
      <c r="H31" s="365"/>
      <c r="I31" s="365" t="s">
        <v>59</v>
      </c>
      <c r="J31" s="365"/>
      <c r="K31" s="365"/>
      <c r="L31" s="365"/>
      <c r="M31" s="365"/>
      <c r="N31" s="365"/>
      <c r="O31" s="365"/>
    </row>
    <row r="32" spans="1:15">
      <c r="A32" s="299"/>
      <c r="B32" s="299"/>
      <c r="C32" s="367" t="s">
        <v>12</v>
      </c>
      <c r="D32" s="367" t="s">
        <v>13</v>
      </c>
      <c r="E32" s="367" t="s">
        <v>14</v>
      </c>
      <c r="F32" s="367" t="s">
        <v>68</v>
      </c>
      <c r="G32" s="367" t="s">
        <v>15</v>
      </c>
      <c r="H32" s="367" t="s">
        <v>16</v>
      </c>
      <c r="I32" s="367" t="s">
        <v>17</v>
      </c>
      <c r="J32" s="367" t="s">
        <v>18</v>
      </c>
      <c r="K32" s="367" t="s">
        <v>19</v>
      </c>
      <c r="L32" s="367" t="s">
        <v>48</v>
      </c>
      <c r="M32" s="367" t="s">
        <v>20</v>
      </c>
      <c r="N32" s="367" t="s">
        <v>15</v>
      </c>
      <c r="O32" s="367" t="s">
        <v>16</v>
      </c>
    </row>
    <row r="33" spans="1:15" ht="15.75" thickBot="1">
      <c r="A33" s="300"/>
      <c r="B33" s="300"/>
      <c r="C33" s="368"/>
      <c r="D33" s="368"/>
      <c r="E33" s="368"/>
      <c r="F33" s="368"/>
      <c r="G33" s="368"/>
      <c r="H33" s="368"/>
      <c r="I33" s="368"/>
      <c r="J33" s="368"/>
      <c r="K33" s="368"/>
      <c r="L33" s="368"/>
      <c r="M33" s="368"/>
      <c r="N33" s="368"/>
      <c r="O33" s="368"/>
    </row>
    <row r="34" spans="1:15" ht="32.25" thickBot="1">
      <c r="A34" s="310" t="s">
        <v>286</v>
      </c>
      <c r="B34" s="22" t="s">
        <v>21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3">
        <v>0</v>
      </c>
      <c r="J34" s="2">
        <v>0</v>
      </c>
      <c r="K34" s="2">
        <v>0</v>
      </c>
      <c r="L34" s="3">
        <v>0</v>
      </c>
      <c r="M34" s="2">
        <v>0</v>
      </c>
      <c r="N34" s="2">
        <v>0</v>
      </c>
      <c r="O34" s="2">
        <v>0</v>
      </c>
    </row>
    <row r="35" spans="1:15" ht="32.25" thickBot="1">
      <c r="A35" s="310"/>
      <c r="B35" s="22" t="s">
        <v>22</v>
      </c>
      <c r="C35" s="4">
        <v>0</v>
      </c>
      <c r="D35" s="4">
        <v>0</v>
      </c>
      <c r="E35" s="4">
        <v>0</v>
      </c>
      <c r="F35" s="4">
        <v>1</v>
      </c>
      <c r="G35" s="4">
        <v>0</v>
      </c>
      <c r="H35" s="4">
        <v>1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</row>
    <row r="36" spans="1:15" ht="32.25" thickBot="1">
      <c r="A36" s="310"/>
      <c r="B36" s="22" t="s">
        <v>23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</row>
    <row r="37" spans="1:15" ht="32.25" thickBot="1">
      <c r="A37" s="310"/>
      <c r="B37" s="22" t="s">
        <v>47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4">
        <v>0</v>
      </c>
    </row>
    <row r="38" spans="1:15" ht="19.5" thickBot="1">
      <c r="A38" s="311"/>
      <c r="B38" s="218" t="s">
        <v>16</v>
      </c>
      <c r="C38" s="14">
        <v>0</v>
      </c>
      <c r="D38" s="14">
        <v>0</v>
      </c>
      <c r="E38" s="14">
        <v>0</v>
      </c>
      <c r="F38" s="14">
        <v>1</v>
      </c>
      <c r="G38" s="14">
        <v>0</v>
      </c>
      <c r="H38" s="14">
        <v>1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5">
        <v>0</v>
      </c>
      <c r="O38" s="14">
        <v>0</v>
      </c>
    </row>
  </sheetData>
  <mergeCells count="40">
    <mergeCell ref="N32:N33"/>
    <mergeCell ref="O32:O33"/>
    <mergeCell ref="A34:A38"/>
    <mergeCell ref="A27:O28"/>
    <mergeCell ref="A31:A33"/>
    <mergeCell ref="B31:B33"/>
    <mergeCell ref="C31:H31"/>
    <mergeCell ref="I31:O31"/>
    <mergeCell ref="C32:C33"/>
    <mergeCell ref="D32:D33"/>
    <mergeCell ref="E32:E33"/>
    <mergeCell ref="F32:F33"/>
    <mergeCell ref="G32:G33"/>
    <mergeCell ref="H32:H33"/>
    <mergeCell ref="I32:I33"/>
    <mergeCell ref="J32:J33"/>
    <mergeCell ref="K32:K33"/>
    <mergeCell ref="L32:L33"/>
    <mergeCell ref="M32:M33"/>
    <mergeCell ref="L15:L16"/>
    <mergeCell ref="M15:M16"/>
    <mergeCell ref="N15:N16"/>
    <mergeCell ref="O15:O16"/>
    <mergeCell ref="A17:A21"/>
    <mergeCell ref="A3:O3"/>
    <mergeCell ref="A4:O4"/>
    <mergeCell ref="A10:O11"/>
    <mergeCell ref="A14:A16"/>
    <mergeCell ref="B14:B16"/>
    <mergeCell ref="C14:H14"/>
    <mergeCell ref="I14:O14"/>
    <mergeCell ref="C15:C16"/>
    <mergeCell ref="D15:D16"/>
    <mergeCell ref="E15:E16"/>
    <mergeCell ref="F15:F16"/>
    <mergeCell ref="G15:G16"/>
    <mergeCell ref="H15:H16"/>
    <mergeCell ref="I15:I16"/>
    <mergeCell ref="J15:J16"/>
    <mergeCell ref="K15:K16"/>
  </mergeCells>
  <printOptions horizontalCentered="1"/>
  <pageMargins left="0.39370078740157483" right="0.39370078740157483" top="0.74803149606299213" bottom="0.74803149606299213" header="0.31496062992125984" footer="0.31496062992125984"/>
  <pageSetup paperSize="9" scale="7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3:L47"/>
  <sheetViews>
    <sheetView topLeftCell="A45" workbookViewId="0">
      <selection activeCell="F9" sqref="F9"/>
    </sheetView>
  </sheetViews>
  <sheetFormatPr baseColWidth="10" defaultRowHeight="15"/>
  <cols>
    <col min="1" max="1" width="14.42578125" style="1" customWidth="1"/>
    <col min="2" max="2" width="17.7109375" style="1" customWidth="1"/>
    <col min="3" max="5" width="13.7109375" style="1" customWidth="1"/>
    <col min="6" max="6" width="15.140625" style="1" customWidth="1"/>
    <col min="7" max="9" width="13.7109375" style="1" customWidth="1"/>
    <col min="10" max="10" width="14.85546875" style="1" customWidth="1"/>
    <col min="11" max="12" width="13.7109375" style="1" customWidth="1"/>
    <col min="13" max="16384" width="11.42578125" style="1"/>
  </cols>
  <sheetData>
    <row r="3" spans="1:12" ht="23.25">
      <c r="A3" s="277" t="s">
        <v>37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</row>
    <row r="4" spans="1:12" ht="23.25">
      <c r="A4" s="277" t="s">
        <v>38</v>
      </c>
      <c r="B4" s="277"/>
      <c r="C4" s="277"/>
      <c r="D4" s="277"/>
      <c r="E4" s="277"/>
      <c r="F4" s="277"/>
      <c r="G4" s="277"/>
      <c r="H4" s="277"/>
      <c r="I4" s="277"/>
      <c r="J4" s="277"/>
      <c r="K4" s="277"/>
      <c r="L4" s="277"/>
    </row>
    <row r="7" spans="1:12" ht="15.75">
      <c r="A7" s="34" t="s">
        <v>39</v>
      </c>
    </row>
    <row r="10" spans="1:12" ht="20.25">
      <c r="A10" s="292" t="s">
        <v>154</v>
      </c>
      <c r="B10" s="292"/>
      <c r="C10" s="292"/>
      <c r="D10" s="292"/>
      <c r="E10" s="292"/>
      <c r="F10" s="292"/>
      <c r="G10" s="292"/>
      <c r="H10" s="292"/>
      <c r="I10" s="292"/>
      <c r="J10" s="292"/>
      <c r="K10" s="292"/>
      <c r="L10" s="292"/>
    </row>
    <row r="11" spans="1:12" ht="23.25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</row>
    <row r="12" spans="1:12" ht="15.75" thickBot="1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</row>
    <row r="13" spans="1:12" ht="16.5" thickBot="1">
      <c r="A13" s="298" t="s">
        <v>9</v>
      </c>
      <c r="B13" s="298" t="s">
        <v>10</v>
      </c>
      <c r="C13" s="308" t="s">
        <v>63</v>
      </c>
      <c r="D13" s="308"/>
      <c r="E13" s="308"/>
      <c r="F13" s="308"/>
      <c r="G13" s="308" t="s">
        <v>62</v>
      </c>
      <c r="H13" s="308"/>
      <c r="I13" s="308"/>
      <c r="J13" s="308"/>
      <c r="K13" s="306" t="s">
        <v>71</v>
      </c>
      <c r="L13" s="306" t="s">
        <v>75</v>
      </c>
    </row>
    <row r="14" spans="1:12">
      <c r="A14" s="299"/>
      <c r="B14" s="299"/>
      <c r="C14" s="306" t="s">
        <v>72</v>
      </c>
      <c r="D14" s="306" t="s">
        <v>73</v>
      </c>
      <c r="E14" s="306" t="s">
        <v>57</v>
      </c>
      <c r="F14" s="306" t="s">
        <v>64</v>
      </c>
      <c r="G14" s="306" t="s">
        <v>74</v>
      </c>
      <c r="H14" s="306" t="s">
        <v>73</v>
      </c>
      <c r="I14" s="306" t="s">
        <v>57</v>
      </c>
      <c r="J14" s="306" t="s">
        <v>64</v>
      </c>
      <c r="K14" s="309"/>
      <c r="L14" s="309"/>
    </row>
    <row r="15" spans="1:12" ht="15.75" thickBot="1">
      <c r="A15" s="300"/>
      <c r="B15" s="300"/>
      <c r="C15" s="307"/>
      <c r="D15" s="307"/>
      <c r="E15" s="307"/>
      <c r="F15" s="307"/>
      <c r="G15" s="307"/>
      <c r="H15" s="307"/>
      <c r="I15" s="307"/>
      <c r="J15" s="307"/>
      <c r="K15" s="307"/>
      <c r="L15" s="307"/>
    </row>
    <row r="16" spans="1:12" ht="32.25" thickBot="1">
      <c r="A16" s="310" t="s">
        <v>260</v>
      </c>
      <c r="B16" s="22" t="s">
        <v>21</v>
      </c>
      <c r="C16" s="2">
        <v>15</v>
      </c>
      <c r="D16" s="2">
        <v>15</v>
      </c>
      <c r="E16" s="2" t="s">
        <v>261</v>
      </c>
      <c r="F16" s="2" t="s">
        <v>261</v>
      </c>
      <c r="G16" s="2">
        <v>2</v>
      </c>
      <c r="H16" s="2">
        <v>2</v>
      </c>
      <c r="I16" s="2" t="s">
        <v>261</v>
      </c>
      <c r="J16" s="2" t="s">
        <v>261</v>
      </c>
      <c r="K16" s="2">
        <v>17</v>
      </c>
      <c r="L16" s="3">
        <v>5</v>
      </c>
    </row>
    <row r="17" spans="1:12" ht="32.25" thickBot="1">
      <c r="A17" s="310"/>
      <c r="B17" s="22" t="s">
        <v>22</v>
      </c>
      <c r="C17" s="4">
        <v>1</v>
      </c>
      <c r="D17" s="4">
        <v>1</v>
      </c>
      <c r="E17" s="2" t="s">
        <v>261</v>
      </c>
      <c r="F17" s="2" t="s">
        <v>261</v>
      </c>
      <c r="G17" s="4">
        <v>0</v>
      </c>
      <c r="H17" s="4">
        <v>0</v>
      </c>
      <c r="I17" s="2" t="s">
        <v>261</v>
      </c>
      <c r="J17" s="2" t="s">
        <v>261</v>
      </c>
      <c r="K17" s="4">
        <v>1</v>
      </c>
      <c r="L17" s="4">
        <v>0</v>
      </c>
    </row>
    <row r="18" spans="1:12" ht="32.25" thickBot="1">
      <c r="A18" s="310"/>
      <c r="B18" s="22" t="s">
        <v>23</v>
      </c>
      <c r="C18" s="4">
        <v>8</v>
      </c>
      <c r="D18" s="4">
        <v>8</v>
      </c>
      <c r="E18" s="2" t="s">
        <v>261</v>
      </c>
      <c r="F18" s="2" t="s">
        <v>261</v>
      </c>
      <c r="G18" s="4">
        <v>0</v>
      </c>
      <c r="H18" s="4">
        <v>0</v>
      </c>
      <c r="I18" s="2" t="s">
        <v>261</v>
      </c>
      <c r="J18" s="2" t="s">
        <v>261</v>
      </c>
      <c r="K18" s="4">
        <v>8</v>
      </c>
      <c r="L18" s="4">
        <v>2</v>
      </c>
    </row>
    <row r="19" spans="1:12" ht="32.25" thickBot="1">
      <c r="A19" s="310"/>
      <c r="B19" s="22" t="s">
        <v>47</v>
      </c>
      <c r="C19" s="5">
        <v>0</v>
      </c>
      <c r="D19" s="5">
        <v>0</v>
      </c>
      <c r="E19" s="2" t="s">
        <v>261</v>
      </c>
      <c r="F19" s="2" t="s">
        <v>261</v>
      </c>
      <c r="G19" s="5">
        <v>19</v>
      </c>
      <c r="H19" s="5">
        <v>19</v>
      </c>
      <c r="I19" s="2" t="s">
        <v>261</v>
      </c>
      <c r="J19" s="2" t="s">
        <v>261</v>
      </c>
      <c r="K19" s="5">
        <v>19</v>
      </c>
      <c r="L19" s="5">
        <v>0</v>
      </c>
    </row>
    <row r="20" spans="1:12" ht="19.5" thickBot="1">
      <c r="A20" s="311"/>
      <c r="B20" s="218" t="s">
        <v>16</v>
      </c>
      <c r="C20" s="14">
        <v>24</v>
      </c>
      <c r="D20" s="14">
        <v>24</v>
      </c>
      <c r="E20" s="2" t="s">
        <v>261</v>
      </c>
      <c r="F20" s="2" t="s">
        <v>261</v>
      </c>
      <c r="G20" s="14">
        <v>21</v>
      </c>
      <c r="H20" s="14">
        <v>21</v>
      </c>
      <c r="I20" s="14"/>
      <c r="J20" s="2" t="s">
        <v>261</v>
      </c>
      <c r="K20" s="14">
        <v>45</v>
      </c>
      <c r="L20" s="14">
        <v>7</v>
      </c>
    </row>
    <row r="22" spans="1:12" ht="23.25">
      <c r="A22" s="277" t="s">
        <v>37</v>
      </c>
      <c r="B22" s="277"/>
      <c r="C22" s="277"/>
      <c r="D22" s="277"/>
      <c r="E22" s="277"/>
      <c r="F22" s="277"/>
      <c r="G22" s="277"/>
      <c r="H22" s="277"/>
      <c r="I22" s="277"/>
      <c r="J22" s="277"/>
      <c r="K22" s="277"/>
      <c r="L22" s="277"/>
    </row>
    <row r="23" spans="1:12" ht="23.25">
      <c r="A23" s="277" t="s">
        <v>38</v>
      </c>
      <c r="B23" s="277"/>
      <c r="C23" s="277"/>
      <c r="D23" s="277"/>
      <c r="E23" s="277"/>
      <c r="F23" s="277"/>
      <c r="G23" s="277"/>
      <c r="H23" s="277"/>
      <c r="I23" s="277"/>
      <c r="J23" s="277"/>
      <c r="K23" s="277"/>
      <c r="L23" s="277"/>
    </row>
    <row r="25" spans="1:12" ht="15.75">
      <c r="A25" s="34" t="s">
        <v>39</v>
      </c>
    </row>
    <row r="27" spans="1:12" ht="20.25">
      <c r="A27" s="292" t="s">
        <v>154</v>
      </c>
      <c r="B27" s="292"/>
      <c r="C27" s="292"/>
      <c r="D27" s="292"/>
      <c r="E27" s="292"/>
      <c r="F27" s="292"/>
      <c r="G27" s="292"/>
      <c r="H27" s="292"/>
      <c r="I27" s="292"/>
      <c r="J27" s="292"/>
      <c r="K27" s="292"/>
      <c r="L27" s="292"/>
    </row>
    <row r="28" spans="1:12" ht="15.75" thickBot="1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</row>
    <row r="29" spans="1:12" ht="16.5" thickBot="1">
      <c r="A29" s="298" t="s">
        <v>262</v>
      </c>
      <c r="B29" s="298" t="s">
        <v>10</v>
      </c>
      <c r="C29" s="308" t="s">
        <v>63</v>
      </c>
      <c r="D29" s="308"/>
      <c r="E29" s="308"/>
      <c r="F29" s="308"/>
      <c r="G29" s="308" t="s">
        <v>62</v>
      </c>
      <c r="H29" s="308"/>
      <c r="I29" s="308"/>
      <c r="J29" s="308"/>
      <c r="K29" s="306" t="s">
        <v>71</v>
      </c>
      <c r="L29" s="306" t="s">
        <v>75</v>
      </c>
    </row>
    <row r="30" spans="1:12">
      <c r="A30" s="299"/>
      <c r="B30" s="299"/>
      <c r="C30" s="306" t="s">
        <v>72</v>
      </c>
      <c r="D30" s="306" t="s">
        <v>73</v>
      </c>
      <c r="E30" s="306" t="s">
        <v>57</v>
      </c>
      <c r="F30" s="306" t="s">
        <v>64</v>
      </c>
      <c r="G30" s="306" t="s">
        <v>74</v>
      </c>
      <c r="H30" s="306" t="s">
        <v>73</v>
      </c>
      <c r="I30" s="306" t="s">
        <v>57</v>
      </c>
      <c r="J30" s="306" t="s">
        <v>64</v>
      </c>
      <c r="K30" s="309"/>
      <c r="L30" s="309"/>
    </row>
    <row r="31" spans="1:12" ht="15.75" thickBot="1">
      <c r="A31" s="300"/>
      <c r="B31" s="300"/>
      <c r="C31" s="307"/>
      <c r="D31" s="307"/>
      <c r="E31" s="307"/>
      <c r="F31" s="307"/>
      <c r="G31" s="307"/>
      <c r="H31" s="307"/>
      <c r="I31" s="307"/>
      <c r="J31" s="307"/>
      <c r="K31" s="307"/>
      <c r="L31" s="307"/>
    </row>
    <row r="32" spans="1:12" ht="48" thickBot="1">
      <c r="A32" s="374" t="s">
        <v>263</v>
      </c>
      <c r="B32" s="22" t="s">
        <v>264</v>
      </c>
      <c r="C32" s="2">
        <v>6</v>
      </c>
      <c r="D32" s="2">
        <v>0</v>
      </c>
      <c r="E32" s="2">
        <v>6</v>
      </c>
      <c r="F32" s="131" t="s">
        <v>265</v>
      </c>
      <c r="G32" s="2">
        <v>0</v>
      </c>
      <c r="H32" s="2">
        <v>0</v>
      </c>
      <c r="I32" s="3">
        <v>0</v>
      </c>
      <c r="J32" s="2">
        <v>0</v>
      </c>
      <c r="K32" s="2">
        <v>6</v>
      </c>
      <c r="L32" s="3">
        <v>4</v>
      </c>
    </row>
    <row r="33" spans="1:12" ht="32.25" thickBot="1">
      <c r="A33" s="310"/>
      <c r="B33" s="22" t="s">
        <v>266</v>
      </c>
      <c r="C33" s="4">
        <v>0</v>
      </c>
      <c r="D33" s="4">
        <v>0</v>
      </c>
      <c r="E33" s="4">
        <v>0</v>
      </c>
      <c r="F33" s="4"/>
      <c r="G33" s="4">
        <v>3</v>
      </c>
      <c r="H33" s="4">
        <v>1</v>
      </c>
      <c r="I33" s="4">
        <v>2</v>
      </c>
      <c r="J33" s="4"/>
      <c r="K33" s="4">
        <v>3</v>
      </c>
      <c r="L33" s="4">
        <v>2</v>
      </c>
    </row>
    <row r="34" spans="1:12" ht="48" thickBot="1">
      <c r="A34" s="310"/>
      <c r="B34" s="22" t="s">
        <v>267</v>
      </c>
      <c r="C34" s="4">
        <v>0</v>
      </c>
      <c r="D34" s="4">
        <v>0</v>
      </c>
      <c r="E34" s="4">
        <v>0</v>
      </c>
      <c r="F34" s="4"/>
      <c r="G34" s="4">
        <v>3</v>
      </c>
      <c r="H34" s="4">
        <v>3</v>
      </c>
      <c r="I34" s="4">
        <v>0</v>
      </c>
      <c r="J34" s="4">
        <v>0</v>
      </c>
      <c r="K34" s="4">
        <v>3</v>
      </c>
      <c r="L34" s="4">
        <v>0</v>
      </c>
    </row>
    <row r="35" spans="1:12" ht="43.5" thickBot="1">
      <c r="A35" s="310"/>
      <c r="B35" s="22" t="s">
        <v>268</v>
      </c>
      <c r="C35" s="5">
        <v>1</v>
      </c>
      <c r="D35" s="5">
        <v>0</v>
      </c>
      <c r="E35" s="5">
        <v>1</v>
      </c>
      <c r="F35" s="131" t="s">
        <v>269</v>
      </c>
      <c r="G35" s="5">
        <v>0</v>
      </c>
      <c r="H35" s="5">
        <v>0</v>
      </c>
      <c r="I35" s="5">
        <v>0</v>
      </c>
      <c r="J35" s="5"/>
      <c r="K35" s="5">
        <v>1</v>
      </c>
      <c r="L35" s="5">
        <v>1</v>
      </c>
    </row>
    <row r="36" spans="1:12" ht="16.5" thickBot="1">
      <c r="A36" s="310"/>
      <c r="B36" s="22" t="s">
        <v>270</v>
      </c>
      <c r="C36" s="375">
        <v>0</v>
      </c>
      <c r="D36" s="375">
        <v>0</v>
      </c>
      <c r="E36" s="375">
        <v>0</v>
      </c>
      <c r="F36" s="376"/>
      <c r="G36" s="375">
        <v>5</v>
      </c>
      <c r="H36" s="375">
        <v>4</v>
      </c>
      <c r="I36" s="375">
        <v>1</v>
      </c>
      <c r="J36" s="375">
        <v>0</v>
      </c>
      <c r="K36" s="375">
        <v>5</v>
      </c>
      <c r="L36" s="375">
        <v>2</v>
      </c>
    </row>
    <row r="37" spans="1:12" ht="48" thickBot="1">
      <c r="A37" s="310"/>
      <c r="B37" s="22" t="s">
        <v>271</v>
      </c>
      <c r="C37" s="375">
        <v>3</v>
      </c>
      <c r="D37" s="375">
        <v>3</v>
      </c>
      <c r="E37" s="375">
        <v>0</v>
      </c>
      <c r="F37" s="376"/>
      <c r="G37" s="375">
        <v>0</v>
      </c>
      <c r="H37" s="375">
        <v>0</v>
      </c>
      <c r="I37" s="375">
        <v>0</v>
      </c>
      <c r="J37" s="375"/>
      <c r="K37" s="375">
        <v>3</v>
      </c>
      <c r="L37" s="375">
        <v>0</v>
      </c>
    </row>
    <row r="38" spans="1:12" ht="32.25" thickBot="1">
      <c r="A38" s="310"/>
      <c r="B38" s="22" t="s">
        <v>272</v>
      </c>
      <c r="C38" s="375">
        <v>2</v>
      </c>
      <c r="D38" s="375">
        <v>1</v>
      </c>
      <c r="E38" s="375">
        <v>1</v>
      </c>
      <c r="F38" s="376"/>
      <c r="G38" s="375">
        <v>1</v>
      </c>
      <c r="H38" s="375">
        <v>0</v>
      </c>
      <c r="I38" s="375">
        <v>1</v>
      </c>
      <c r="J38" s="375">
        <v>0</v>
      </c>
      <c r="K38" s="375">
        <v>3</v>
      </c>
      <c r="L38" s="375">
        <v>0</v>
      </c>
    </row>
    <row r="39" spans="1:12" ht="48" thickBot="1">
      <c r="A39" s="377" t="s">
        <v>273</v>
      </c>
      <c r="B39" s="378" t="s">
        <v>274</v>
      </c>
      <c r="C39" s="375">
        <v>2</v>
      </c>
      <c r="D39" s="375">
        <v>2</v>
      </c>
      <c r="E39" s="375">
        <v>0</v>
      </c>
      <c r="F39" s="376"/>
      <c r="G39" s="375">
        <v>3</v>
      </c>
      <c r="H39" s="375">
        <v>2</v>
      </c>
      <c r="I39" s="375">
        <v>1</v>
      </c>
      <c r="J39" s="375"/>
      <c r="K39" s="375">
        <v>5</v>
      </c>
      <c r="L39" s="375">
        <v>2</v>
      </c>
    </row>
    <row r="40" spans="1:12" ht="48" thickBot="1">
      <c r="A40" s="377"/>
      <c r="B40" s="378" t="s">
        <v>275</v>
      </c>
      <c r="C40" s="375">
        <v>1</v>
      </c>
      <c r="D40" s="375">
        <v>1</v>
      </c>
      <c r="E40" s="375">
        <v>0</v>
      </c>
      <c r="F40" s="376"/>
      <c r="G40" s="375">
        <v>0</v>
      </c>
      <c r="H40" s="375">
        <v>0</v>
      </c>
      <c r="I40" s="375">
        <v>0</v>
      </c>
      <c r="J40" s="375"/>
      <c r="K40" s="375">
        <v>1</v>
      </c>
      <c r="L40" s="375">
        <v>0</v>
      </c>
    </row>
    <row r="41" spans="1:12" ht="48" thickBot="1">
      <c r="A41" s="377"/>
      <c r="B41" s="378" t="s">
        <v>276</v>
      </c>
      <c r="C41" s="375">
        <v>2</v>
      </c>
      <c r="D41" s="375">
        <v>0</v>
      </c>
      <c r="E41" s="375">
        <v>2</v>
      </c>
      <c r="F41" s="376"/>
      <c r="G41" s="375">
        <v>0</v>
      </c>
      <c r="H41" s="375">
        <v>0</v>
      </c>
      <c r="I41" s="375">
        <v>0</v>
      </c>
      <c r="J41" s="375"/>
      <c r="K41" s="375">
        <v>2</v>
      </c>
      <c r="L41" s="375">
        <v>0</v>
      </c>
    </row>
    <row r="42" spans="1:12" ht="16.5" thickBot="1">
      <c r="A42" s="377"/>
      <c r="B42" s="378" t="s">
        <v>277</v>
      </c>
      <c r="C42" s="375">
        <v>1</v>
      </c>
      <c r="D42" s="375">
        <v>0</v>
      </c>
      <c r="E42" s="375">
        <v>1</v>
      </c>
      <c r="F42" s="376"/>
      <c r="G42" s="375">
        <v>0</v>
      </c>
      <c r="H42" s="375">
        <v>0</v>
      </c>
      <c r="I42" s="375">
        <v>0</v>
      </c>
      <c r="J42" s="375"/>
      <c r="K42" s="375">
        <v>1</v>
      </c>
      <c r="L42" s="375">
        <v>0</v>
      </c>
    </row>
    <row r="43" spans="1:12" ht="32.25" thickBot="1">
      <c r="A43" s="379"/>
      <c r="B43" s="380" t="s">
        <v>278</v>
      </c>
      <c r="C43" s="375">
        <v>1</v>
      </c>
      <c r="D43" s="375">
        <v>1</v>
      </c>
      <c r="E43" s="375">
        <v>0</v>
      </c>
      <c r="F43" s="376"/>
      <c r="G43" s="375">
        <v>0</v>
      </c>
      <c r="H43" s="375">
        <v>0</v>
      </c>
      <c r="I43" s="375">
        <v>0</v>
      </c>
      <c r="J43" s="375">
        <v>0</v>
      </c>
      <c r="K43" s="375">
        <v>1</v>
      </c>
      <c r="L43" s="375">
        <v>0</v>
      </c>
    </row>
    <row r="44" spans="1:12" ht="43.5" thickBot="1">
      <c r="A44" s="381" t="s">
        <v>279</v>
      </c>
      <c r="B44" s="382" t="s">
        <v>280</v>
      </c>
      <c r="C44" s="383">
        <v>2</v>
      </c>
      <c r="D44" s="375">
        <v>0</v>
      </c>
      <c r="E44" s="375">
        <v>2</v>
      </c>
      <c r="F44" s="131" t="s">
        <v>265</v>
      </c>
      <c r="G44" s="375">
        <v>0</v>
      </c>
      <c r="H44" s="375">
        <v>0</v>
      </c>
      <c r="I44" s="375">
        <v>0</v>
      </c>
      <c r="J44" s="375">
        <v>0</v>
      </c>
      <c r="K44" s="375">
        <v>2</v>
      </c>
      <c r="L44" s="375">
        <v>2</v>
      </c>
    </row>
    <row r="45" spans="1:12" ht="32.25" thickBot="1">
      <c r="A45" s="384"/>
      <c r="B45" s="385" t="s">
        <v>281</v>
      </c>
      <c r="C45" s="375">
        <v>1</v>
      </c>
      <c r="D45" s="375">
        <v>1</v>
      </c>
      <c r="E45" s="375">
        <v>0</v>
      </c>
      <c r="F45" s="376"/>
      <c r="G45" s="375">
        <v>0</v>
      </c>
      <c r="H45" s="375">
        <v>0</v>
      </c>
      <c r="I45" s="375">
        <v>0</v>
      </c>
      <c r="J45" s="375">
        <v>0</v>
      </c>
      <c r="K45" s="375">
        <v>1</v>
      </c>
      <c r="L45" s="375">
        <v>1</v>
      </c>
    </row>
    <row r="46" spans="1:12" ht="16.5" thickBot="1">
      <c r="A46" s="386" t="s">
        <v>282</v>
      </c>
      <c r="B46" s="385" t="s">
        <v>283</v>
      </c>
      <c r="C46" s="375">
        <v>2</v>
      </c>
      <c r="D46" s="375">
        <v>2</v>
      </c>
      <c r="E46" s="375">
        <v>0</v>
      </c>
      <c r="F46" s="376"/>
      <c r="G46" s="375">
        <v>0</v>
      </c>
      <c r="H46" s="375">
        <v>0</v>
      </c>
      <c r="I46" s="375">
        <v>0</v>
      </c>
      <c r="J46" s="375">
        <v>0</v>
      </c>
      <c r="K46" s="375">
        <v>2</v>
      </c>
      <c r="L46" s="375">
        <v>0</v>
      </c>
    </row>
    <row r="47" spans="1:12" ht="19.5" thickBot="1">
      <c r="A47" s="387"/>
      <c r="B47" s="218" t="s">
        <v>16</v>
      </c>
      <c r="C47" s="14">
        <f>SUM(C32:C46)</f>
        <v>24</v>
      </c>
      <c r="D47" s="14">
        <f t="shared" ref="D47:E47" si="0">SUM(D32:D46)</f>
        <v>11</v>
      </c>
      <c r="E47" s="14">
        <f t="shared" si="0"/>
        <v>13</v>
      </c>
      <c r="F47" s="14"/>
      <c r="G47" s="14">
        <f>SUM(G32:G46)</f>
        <v>15</v>
      </c>
      <c r="H47" s="14">
        <f t="shared" ref="H47:L47" si="1">SUM(H32:H46)</f>
        <v>10</v>
      </c>
      <c r="I47" s="14">
        <f t="shared" si="1"/>
        <v>5</v>
      </c>
      <c r="J47" s="14">
        <f t="shared" si="1"/>
        <v>0</v>
      </c>
      <c r="K47" s="14">
        <f t="shared" si="1"/>
        <v>39</v>
      </c>
      <c r="L47" s="14">
        <f t="shared" si="1"/>
        <v>14</v>
      </c>
    </row>
  </sheetData>
  <mergeCells count="39">
    <mergeCell ref="A32:A38"/>
    <mergeCell ref="A39:A43"/>
    <mergeCell ref="A44:A45"/>
    <mergeCell ref="A46:A47"/>
    <mergeCell ref="L29:L31"/>
    <mergeCell ref="C30:C31"/>
    <mergeCell ref="D30:D31"/>
    <mergeCell ref="E30:E31"/>
    <mergeCell ref="F30:F31"/>
    <mergeCell ref="G30:G31"/>
    <mergeCell ref="H30:H31"/>
    <mergeCell ref="I30:I31"/>
    <mergeCell ref="J30:J31"/>
    <mergeCell ref="A29:A31"/>
    <mergeCell ref="B29:B31"/>
    <mergeCell ref="C29:F29"/>
    <mergeCell ref="G29:J29"/>
    <mergeCell ref="K29:K31"/>
    <mergeCell ref="J14:J15"/>
    <mergeCell ref="A16:A20"/>
    <mergeCell ref="A22:L22"/>
    <mergeCell ref="A23:L23"/>
    <mergeCell ref="A27:L27"/>
    <mergeCell ref="A3:L3"/>
    <mergeCell ref="A4:L4"/>
    <mergeCell ref="A10:L10"/>
    <mergeCell ref="A13:A15"/>
    <mergeCell ref="B13:B15"/>
    <mergeCell ref="C13:F13"/>
    <mergeCell ref="G13:J13"/>
    <mergeCell ref="K13:K15"/>
    <mergeCell ref="L13:L15"/>
    <mergeCell ref="C14:C15"/>
    <mergeCell ref="D14:D15"/>
    <mergeCell ref="E14:E15"/>
    <mergeCell ref="F14:F15"/>
    <mergeCell ref="G14:G15"/>
    <mergeCell ref="H14:H15"/>
    <mergeCell ref="I14:I15"/>
  </mergeCells>
  <printOptions horizontalCentered="1"/>
  <pageMargins left="0.39370078740157483" right="0.39370078740157483" top="0.74803149606299213" bottom="0.74803149606299213" header="0.31496062992125984" footer="0.31496062992125984"/>
  <pageSetup scale="75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AN63"/>
  <sheetViews>
    <sheetView topLeftCell="A7" zoomScale="80" zoomScaleNormal="80" workbookViewId="0">
      <selection activeCell="G15" sqref="G15"/>
    </sheetView>
  </sheetViews>
  <sheetFormatPr baseColWidth="10" defaultRowHeight="15"/>
  <cols>
    <col min="1" max="1" width="14.140625" style="1" customWidth="1"/>
    <col min="2" max="2" width="19.7109375" style="1" customWidth="1"/>
    <col min="3" max="6" width="6.140625" style="1" customWidth="1"/>
    <col min="7" max="7" width="7.140625" style="1" customWidth="1"/>
    <col min="8" max="11" width="6.140625" style="1" customWidth="1"/>
    <col min="12" max="12" width="7.7109375" style="1" customWidth="1"/>
    <col min="13" max="16" width="6.140625" style="1" customWidth="1"/>
    <col min="17" max="17" width="8.140625" style="1" customWidth="1"/>
    <col min="18" max="21" width="6.140625" style="1" customWidth="1"/>
    <col min="22" max="22" width="8" style="1" customWidth="1"/>
    <col min="23" max="26" width="6.7109375" style="1" customWidth="1"/>
    <col min="27" max="27" width="8.140625" style="1" customWidth="1"/>
    <col min="28" max="37" width="7.42578125" style="1" customWidth="1"/>
    <col min="38" max="16384" width="11.42578125" style="1"/>
  </cols>
  <sheetData>
    <row r="2" spans="1:40" ht="23.25">
      <c r="A2" s="277" t="s">
        <v>37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  <c r="U2" s="277"/>
      <c r="V2" s="277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</row>
    <row r="3" spans="1:40" ht="23.25">
      <c r="A3" s="277" t="s">
        <v>38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7"/>
      <c r="V3" s="277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</row>
    <row r="5" spans="1:40" ht="23.25">
      <c r="A5" s="77" t="s">
        <v>39</v>
      </c>
      <c r="B5" s="77"/>
      <c r="C5" s="77"/>
      <c r="D5" s="77"/>
      <c r="E5" s="77"/>
      <c r="F5" s="77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</row>
    <row r="6" spans="1:40">
      <c r="D6" s="78"/>
    </row>
    <row r="8" spans="1:40" ht="21" thickBot="1">
      <c r="A8" s="224" t="s">
        <v>103</v>
      </c>
      <c r="B8" s="257"/>
      <c r="C8" s="257"/>
      <c r="D8" s="257"/>
      <c r="E8" s="257"/>
      <c r="F8" s="257"/>
      <c r="G8" s="257"/>
      <c r="H8" s="257"/>
      <c r="I8" s="257"/>
      <c r="J8" s="257"/>
      <c r="K8" s="257"/>
      <c r="L8" s="257"/>
      <c r="M8" s="257"/>
      <c r="N8" s="257"/>
      <c r="O8" s="257"/>
      <c r="P8" s="257"/>
      <c r="Q8" s="257"/>
      <c r="R8" s="257"/>
      <c r="S8" s="257"/>
      <c r="T8" s="257"/>
      <c r="U8" s="257"/>
      <c r="V8" s="257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</row>
    <row r="9" spans="1:40" s="51" customFormat="1" ht="46.5" customHeight="1" thickBot="1">
      <c r="A9" s="278" t="s">
        <v>77</v>
      </c>
      <c r="B9" s="263" t="s">
        <v>104</v>
      </c>
      <c r="C9" s="264"/>
      <c r="D9" s="264"/>
      <c r="E9" s="264"/>
      <c r="F9" s="264"/>
      <c r="G9" s="264"/>
      <c r="H9" s="264"/>
      <c r="I9" s="264"/>
      <c r="J9" s="264"/>
      <c r="K9" s="264"/>
      <c r="L9" s="264"/>
      <c r="M9" s="264"/>
      <c r="N9" s="264"/>
      <c r="O9" s="264"/>
      <c r="P9" s="264"/>
      <c r="Q9" s="264"/>
      <c r="R9" s="264"/>
      <c r="S9" s="264"/>
      <c r="T9" s="264"/>
      <c r="U9" s="264"/>
      <c r="V9" s="264"/>
      <c r="W9" s="264"/>
      <c r="X9" s="264"/>
      <c r="Y9" s="264"/>
      <c r="Z9" s="264"/>
      <c r="AA9" s="265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</row>
    <row r="10" spans="1:40" s="51" customFormat="1" ht="38.25" customHeight="1" thickBot="1">
      <c r="A10" s="279"/>
      <c r="B10" s="266" t="s">
        <v>105</v>
      </c>
      <c r="C10" s="281" t="s">
        <v>106</v>
      </c>
      <c r="D10" s="282"/>
      <c r="E10" s="282"/>
      <c r="F10" s="282"/>
      <c r="G10" s="283"/>
      <c r="H10" s="281" t="s">
        <v>107</v>
      </c>
      <c r="I10" s="282"/>
      <c r="J10" s="282"/>
      <c r="K10" s="282"/>
      <c r="L10" s="283"/>
      <c r="M10" s="284" t="s">
        <v>108</v>
      </c>
      <c r="N10" s="285"/>
      <c r="O10" s="285"/>
      <c r="P10" s="285"/>
      <c r="Q10" s="286"/>
      <c r="R10" s="287" t="s">
        <v>109</v>
      </c>
      <c r="S10" s="288"/>
      <c r="T10" s="288"/>
      <c r="U10" s="288"/>
      <c r="V10" s="289"/>
      <c r="W10" s="287" t="s">
        <v>88</v>
      </c>
      <c r="X10" s="288"/>
      <c r="Y10" s="288"/>
      <c r="Z10" s="288"/>
      <c r="AA10" s="289"/>
    </row>
    <row r="11" spans="1:40" s="51" customFormat="1" ht="30.75" customHeight="1" thickTop="1" thickBot="1">
      <c r="A11" s="279"/>
      <c r="B11" s="266"/>
      <c r="C11" s="244" t="s">
        <v>89</v>
      </c>
      <c r="D11" s="244" t="s">
        <v>90</v>
      </c>
      <c r="E11" s="246" t="s">
        <v>91</v>
      </c>
      <c r="F11" s="247"/>
      <c r="G11" s="248"/>
      <c r="H11" s="244" t="s">
        <v>89</v>
      </c>
      <c r="I11" s="244" t="s">
        <v>90</v>
      </c>
      <c r="J11" s="246" t="s">
        <v>91</v>
      </c>
      <c r="K11" s="247"/>
      <c r="L11" s="248"/>
      <c r="M11" s="244" t="s">
        <v>89</v>
      </c>
      <c r="N11" s="244" t="s">
        <v>90</v>
      </c>
      <c r="O11" s="274" t="s">
        <v>91</v>
      </c>
      <c r="P11" s="275"/>
      <c r="Q11" s="276"/>
      <c r="R11" s="244" t="s">
        <v>89</v>
      </c>
      <c r="S11" s="244" t="s">
        <v>90</v>
      </c>
      <c r="T11" s="246" t="s">
        <v>91</v>
      </c>
      <c r="U11" s="247"/>
      <c r="V11" s="248"/>
      <c r="W11" s="244" t="s">
        <v>89</v>
      </c>
      <c r="X11" s="244" t="s">
        <v>90</v>
      </c>
      <c r="Y11" s="246" t="s">
        <v>91</v>
      </c>
      <c r="Z11" s="247"/>
      <c r="AA11" s="248"/>
    </row>
    <row r="12" spans="1:40" s="51" customFormat="1" ht="78" customHeight="1" thickBot="1">
      <c r="A12" s="280"/>
      <c r="B12" s="267"/>
      <c r="C12" s="245"/>
      <c r="D12" s="245"/>
      <c r="E12" s="80" t="s">
        <v>92</v>
      </c>
      <c r="F12" s="80" t="s">
        <v>93</v>
      </c>
      <c r="G12" s="81" t="s">
        <v>94</v>
      </c>
      <c r="H12" s="245"/>
      <c r="I12" s="245"/>
      <c r="J12" s="80" t="s">
        <v>92</v>
      </c>
      <c r="K12" s="80" t="s">
        <v>93</v>
      </c>
      <c r="L12" s="82" t="s">
        <v>94</v>
      </c>
      <c r="M12" s="245"/>
      <c r="N12" s="245"/>
      <c r="O12" s="80" t="s">
        <v>92</v>
      </c>
      <c r="P12" s="80" t="s">
        <v>93</v>
      </c>
      <c r="Q12" s="81" t="s">
        <v>94</v>
      </c>
      <c r="R12" s="245"/>
      <c r="S12" s="245"/>
      <c r="T12" s="80" t="s">
        <v>92</v>
      </c>
      <c r="U12" s="80" t="s">
        <v>93</v>
      </c>
      <c r="V12" s="81" t="s">
        <v>94</v>
      </c>
      <c r="W12" s="245"/>
      <c r="X12" s="245"/>
      <c r="Y12" s="80" t="s">
        <v>92</v>
      </c>
      <c r="Z12" s="80" t="s">
        <v>93</v>
      </c>
      <c r="AA12" s="81" t="s">
        <v>94</v>
      </c>
    </row>
    <row r="13" spans="1:40" s="186" customFormat="1" ht="15.75" thickBot="1">
      <c r="A13" s="252"/>
      <c r="B13" s="108" t="s">
        <v>110</v>
      </c>
      <c r="C13" s="83"/>
      <c r="D13" s="84"/>
      <c r="E13" s="84"/>
      <c r="F13" s="84"/>
      <c r="G13" s="85"/>
      <c r="H13" s="83"/>
      <c r="I13" s="84"/>
      <c r="J13" s="84"/>
      <c r="K13" s="84"/>
      <c r="L13" s="187"/>
      <c r="M13" s="83"/>
      <c r="N13" s="84"/>
      <c r="O13" s="84"/>
      <c r="P13" s="84"/>
      <c r="Q13" s="85"/>
      <c r="R13" s="83"/>
      <c r="S13" s="84"/>
      <c r="T13" s="84"/>
      <c r="U13" s="84"/>
      <c r="V13" s="85"/>
      <c r="W13" s="83"/>
      <c r="X13" s="84"/>
      <c r="Y13" s="84"/>
      <c r="Z13" s="84"/>
      <c r="AA13" s="85"/>
    </row>
    <row r="14" spans="1:40" s="186" customFormat="1" ht="16.5" thickBot="1">
      <c r="A14" s="253"/>
      <c r="B14" s="15" t="s">
        <v>162</v>
      </c>
      <c r="C14" s="86">
        <v>36</v>
      </c>
      <c r="D14" s="87">
        <v>27</v>
      </c>
      <c r="E14" s="87"/>
      <c r="F14" s="87"/>
      <c r="G14" s="188"/>
      <c r="H14" s="86">
        <v>7</v>
      </c>
      <c r="I14" s="87">
        <v>7</v>
      </c>
      <c r="J14" s="87"/>
      <c r="K14" s="87">
        <v>1</v>
      </c>
      <c r="L14" s="91">
        <f t="shared" ref="L14:L19" si="0">K14+J14</f>
        <v>1</v>
      </c>
      <c r="M14" s="86">
        <v>1</v>
      </c>
      <c r="N14" s="87">
        <v>1</v>
      </c>
      <c r="O14" s="87"/>
      <c r="P14" s="87"/>
      <c r="Q14" s="88"/>
      <c r="R14" s="86"/>
      <c r="S14" s="87"/>
      <c r="T14" s="87"/>
      <c r="U14" s="87"/>
      <c r="V14" s="88"/>
      <c r="W14" s="83">
        <f t="shared" ref="W14:Y20" si="1">R14+M14+H14+C14</f>
        <v>44</v>
      </c>
      <c r="X14" s="84">
        <f t="shared" si="1"/>
        <v>35</v>
      </c>
      <c r="Y14" s="84"/>
      <c r="Z14" s="84">
        <f t="shared" ref="Z14:Z19" si="2">U14+P14+K14+F14</f>
        <v>1</v>
      </c>
      <c r="AA14" s="85">
        <f t="shared" ref="AA14:AA19" si="3">Z14+Y14</f>
        <v>1</v>
      </c>
    </row>
    <row r="15" spans="1:40" s="186" customFormat="1" ht="16.5" thickBot="1">
      <c r="A15" s="253"/>
      <c r="B15" s="15" t="s">
        <v>112</v>
      </c>
      <c r="C15" s="86">
        <v>313</v>
      </c>
      <c r="D15" s="87">
        <v>227</v>
      </c>
      <c r="E15" s="87">
        <v>17</v>
      </c>
      <c r="F15" s="87">
        <v>44</v>
      </c>
      <c r="G15" s="91">
        <f t="shared" ref="G15:G19" si="4">E15+F15</f>
        <v>61</v>
      </c>
      <c r="H15" s="86">
        <v>197</v>
      </c>
      <c r="I15" s="87">
        <v>146</v>
      </c>
      <c r="J15" s="87">
        <v>2</v>
      </c>
      <c r="K15" s="87"/>
      <c r="L15" s="91">
        <f t="shared" si="0"/>
        <v>2</v>
      </c>
      <c r="M15" s="86">
        <v>29</v>
      </c>
      <c r="N15" s="87">
        <v>27</v>
      </c>
      <c r="O15" s="87"/>
      <c r="P15" s="87"/>
      <c r="Q15" s="88"/>
      <c r="R15" s="86">
        <v>9</v>
      </c>
      <c r="S15" s="87"/>
      <c r="T15" s="87"/>
      <c r="U15" s="87"/>
      <c r="V15" s="188"/>
      <c r="W15" s="83">
        <f t="shared" si="1"/>
        <v>548</v>
      </c>
      <c r="X15" s="84">
        <f t="shared" si="1"/>
        <v>400</v>
      </c>
      <c r="Y15" s="84">
        <f t="shared" si="1"/>
        <v>19</v>
      </c>
      <c r="Z15" s="84">
        <f t="shared" si="2"/>
        <v>44</v>
      </c>
      <c r="AA15" s="85">
        <f t="shared" si="3"/>
        <v>63</v>
      </c>
    </row>
    <row r="16" spans="1:40" s="186" customFormat="1" ht="16.5" thickBot="1">
      <c r="A16" s="253"/>
      <c r="B16" s="15" t="s">
        <v>113</v>
      </c>
      <c r="C16" s="86">
        <v>60</v>
      </c>
      <c r="D16" s="87">
        <v>33</v>
      </c>
      <c r="E16" s="87">
        <v>12</v>
      </c>
      <c r="F16" s="87">
        <v>6</v>
      </c>
      <c r="G16" s="88">
        <f t="shared" si="4"/>
        <v>18</v>
      </c>
      <c r="H16" s="86">
        <v>69</v>
      </c>
      <c r="I16" s="87">
        <v>44</v>
      </c>
      <c r="J16" s="87">
        <v>1</v>
      </c>
      <c r="K16" s="87">
        <v>1</v>
      </c>
      <c r="L16" s="91">
        <f t="shared" si="0"/>
        <v>2</v>
      </c>
      <c r="M16" s="86">
        <v>25</v>
      </c>
      <c r="N16" s="87">
        <v>21</v>
      </c>
      <c r="O16" s="87"/>
      <c r="P16" s="87"/>
      <c r="Q16" s="88"/>
      <c r="R16" s="86">
        <v>15</v>
      </c>
      <c r="S16" s="87">
        <v>3</v>
      </c>
      <c r="T16" s="87">
        <v>3</v>
      </c>
      <c r="U16" s="87"/>
      <c r="V16" s="91">
        <f t="shared" ref="V16:V18" si="5">U16+T16</f>
        <v>3</v>
      </c>
      <c r="W16" s="83">
        <f t="shared" si="1"/>
        <v>169</v>
      </c>
      <c r="X16" s="84">
        <f t="shared" si="1"/>
        <v>101</v>
      </c>
      <c r="Y16" s="84">
        <f t="shared" si="1"/>
        <v>16</v>
      </c>
      <c r="Z16" s="84">
        <f t="shared" si="2"/>
        <v>7</v>
      </c>
      <c r="AA16" s="85">
        <f t="shared" si="3"/>
        <v>23</v>
      </c>
    </row>
    <row r="17" spans="1:27" s="186" customFormat="1" ht="16.5" thickBot="1">
      <c r="A17" s="253"/>
      <c r="B17" s="15" t="s">
        <v>114</v>
      </c>
      <c r="C17" s="86">
        <v>21</v>
      </c>
      <c r="D17" s="87">
        <v>10</v>
      </c>
      <c r="E17" s="87">
        <v>2</v>
      </c>
      <c r="F17" s="87">
        <v>5</v>
      </c>
      <c r="G17" s="188">
        <f t="shared" si="4"/>
        <v>7</v>
      </c>
      <c r="H17" s="86">
        <v>25</v>
      </c>
      <c r="I17" s="87">
        <v>11</v>
      </c>
      <c r="J17" s="87"/>
      <c r="K17" s="87"/>
      <c r="L17" s="91"/>
      <c r="M17" s="86">
        <v>13</v>
      </c>
      <c r="N17" s="87">
        <v>9</v>
      </c>
      <c r="O17" s="87"/>
      <c r="P17" s="87"/>
      <c r="Q17" s="88"/>
      <c r="R17" s="86">
        <v>16</v>
      </c>
      <c r="S17" s="87">
        <v>1</v>
      </c>
      <c r="T17" s="87">
        <v>2</v>
      </c>
      <c r="U17" s="87"/>
      <c r="V17" s="88">
        <f t="shared" si="5"/>
        <v>2</v>
      </c>
      <c r="W17" s="83">
        <f t="shared" si="1"/>
        <v>75</v>
      </c>
      <c r="X17" s="84">
        <f t="shared" si="1"/>
        <v>31</v>
      </c>
      <c r="Y17" s="84">
        <f t="shared" si="1"/>
        <v>4</v>
      </c>
      <c r="Z17" s="84">
        <f t="shared" si="2"/>
        <v>5</v>
      </c>
      <c r="AA17" s="85">
        <f t="shared" si="3"/>
        <v>9</v>
      </c>
    </row>
    <row r="18" spans="1:27" s="186" customFormat="1" ht="16.5" thickBot="1">
      <c r="A18" s="253"/>
      <c r="B18" s="15" t="s">
        <v>115</v>
      </c>
      <c r="C18" s="86">
        <v>10</v>
      </c>
      <c r="D18" s="87">
        <v>2</v>
      </c>
      <c r="E18" s="87">
        <v>3</v>
      </c>
      <c r="F18" s="87"/>
      <c r="G18" s="91">
        <f t="shared" si="4"/>
        <v>3</v>
      </c>
      <c r="H18" s="86">
        <v>9</v>
      </c>
      <c r="I18" s="87">
        <v>5</v>
      </c>
      <c r="J18" s="87"/>
      <c r="K18" s="87"/>
      <c r="L18" s="91"/>
      <c r="M18" s="86">
        <v>3</v>
      </c>
      <c r="N18" s="87">
        <v>3</v>
      </c>
      <c r="O18" s="87"/>
      <c r="P18" s="87"/>
      <c r="Q18" s="88"/>
      <c r="R18" s="86">
        <v>13</v>
      </c>
      <c r="S18" s="87">
        <v>2</v>
      </c>
      <c r="T18" s="87">
        <v>3</v>
      </c>
      <c r="U18" s="87"/>
      <c r="V18" s="188">
        <f t="shared" si="5"/>
        <v>3</v>
      </c>
      <c r="W18" s="83">
        <f t="shared" si="1"/>
        <v>35</v>
      </c>
      <c r="X18" s="84">
        <f t="shared" si="1"/>
        <v>12</v>
      </c>
      <c r="Y18" s="84">
        <f t="shared" si="1"/>
        <v>6</v>
      </c>
      <c r="Z18" s="84"/>
      <c r="AA18" s="85">
        <f t="shared" si="3"/>
        <v>6</v>
      </c>
    </row>
    <row r="19" spans="1:27" s="186" customFormat="1" ht="16.5" thickBot="1">
      <c r="A19" s="253"/>
      <c r="B19" s="15" t="s">
        <v>96</v>
      </c>
      <c r="C19" s="86">
        <v>3</v>
      </c>
      <c r="D19" s="87">
        <v>1</v>
      </c>
      <c r="E19" s="87">
        <v>1</v>
      </c>
      <c r="F19" s="87">
        <v>1</v>
      </c>
      <c r="G19" s="88">
        <f t="shared" si="4"/>
        <v>2</v>
      </c>
      <c r="H19" s="86">
        <v>2</v>
      </c>
      <c r="I19" s="87">
        <v>1</v>
      </c>
      <c r="J19" s="87"/>
      <c r="K19" s="87">
        <v>1</v>
      </c>
      <c r="L19" s="91">
        <f t="shared" si="0"/>
        <v>1</v>
      </c>
      <c r="M19" s="86">
        <v>3</v>
      </c>
      <c r="N19" s="87"/>
      <c r="O19" s="87"/>
      <c r="P19" s="87"/>
      <c r="Q19" s="88"/>
      <c r="R19" s="86">
        <v>11</v>
      </c>
      <c r="S19" s="87">
        <v>2</v>
      </c>
      <c r="T19" s="87"/>
      <c r="U19" s="87"/>
      <c r="V19" s="88"/>
      <c r="W19" s="83">
        <f t="shared" si="1"/>
        <v>19</v>
      </c>
      <c r="X19" s="84">
        <f t="shared" si="1"/>
        <v>4</v>
      </c>
      <c r="Y19" s="84">
        <f t="shared" si="1"/>
        <v>1</v>
      </c>
      <c r="Z19" s="84">
        <f t="shared" si="2"/>
        <v>2</v>
      </c>
      <c r="AA19" s="85">
        <f t="shared" si="3"/>
        <v>3</v>
      </c>
    </row>
    <row r="20" spans="1:27" s="186" customFormat="1" ht="16.5" thickBot="1">
      <c r="A20" s="254"/>
      <c r="B20" s="15" t="s">
        <v>116</v>
      </c>
      <c r="C20" s="89"/>
      <c r="D20" s="90"/>
      <c r="E20" s="90"/>
      <c r="F20" s="90"/>
      <c r="G20" s="189"/>
      <c r="H20" s="89"/>
      <c r="I20" s="90"/>
      <c r="J20" s="90"/>
      <c r="K20" s="90"/>
      <c r="L20" s="190"/>
      <c r="M20" s="89"/>
      <c r="N20" s="90"/>
      <c r="O20" s="90"/>
      <c r="P20" s="90"/>
      <c r="Q20" s="91"/>
      <c r="R20" s="89">
        <v>1</v>
      </c>
      <c r="S20" s="90"/>
      <c r="T20" s="90"/>
      <c r="U20" s="90"/>
      <c r="V20" s="189"/>
      <c r="W20" s="83">
        <f t="shared" si="1"/>
        <v>1</v>
      </c>
      <c r="X20" s="84"/>
      <c r="Y20" s="84"/>
      <c r="Z20" s="84"/>
      <c r="AA20" s="85"/>
    </row>
    <row r="21" spans="1:27" s="186" customFormat="1" ht="16.5" thickBot="1">
      <c r="A21" s="255" t="s">
        <v>117</v>
      </c>
      <c r="B21" s="256"/>
      <c r="C21" s="191">
        <f>SUM(C13:C20)</f>
        <v>443</v>
      </c>
      <c r="D21" s="192">
        <f>SUM(D14:D20)</f>
        <v>300</v>
      </c>
      <c r="E21" s="192">
        <f>SUM(E13:E20)</f>
        <v>35</v>
      </c>
      <c r="F21" s="192">
        <f t="shared" ref="F21:G21" si="6">SUM(F13:F20)</f>
        <v>56</v>
      </c>
      <c r="G21" s="192">
        <f t="shared" si="6"/>
        <v>91</v>
      </c>
      <c r="H21" s="191">
        <f>SUM(H13:H20)</f>
        <v>309</v>
      </c>
      <c r="I21" s="192">
        <f>SUM(I13:I20)</f>
        <v>214</v>
      </c>
      <c r="J21" s="192">
        <f t="shared" ref="J21:AA21" si="7">SUM(J13:J20)</f>
        <v>3</v>
      </c>
      <c r="K21" s="192">
        <f t="shared" si="7"/>
        <v>3</v>
      </c>
      <c r="L21" s="192">
        <f t="shared" si="7"/>
        <v>6</v>
      </c>
      <c r="M21" s="192">
        <f t="shared" si="7"/>
        <v>74</v>
      </c>
      <c r="N21" s="192">
        <f t="shared" si="7"/>
        <v>61</v>
      </c>
      <c r="O21" s="192">
        <f t="shared" si="7"/>
        <v>0</v>
      </c>
      <c r="P21" s="192">
        <f t="shared" si="7"/>
        <v>0</v>
      </c>
      <c r="Q21" s="192">
        <f t="shared" si="7"/>
        <v>0</v>
      </c>
      <c r="R21" s="192">
        <f t="shared" si="7"/>
        <v>65</v>
      </c>
      <c r="S21" s="192">
        <f t="shared" si="7"/>
        <v>8</v>
      </c>
      <c r="T21" s="192">
        <f t="shared" si="7"/>
        <v>8</v>
      </c>
      <c r="U21" s="192">
        <f t="shared" si="7"/>
        <v>0</v>
      </c>
      <c r="V21" s="192">
        <f t="shared" si="7"/>
        <v>8</v>
      </c>
      <c r="W21" s="192">
        <f t="shared" si="7"/>
        <v>891</v>
      </c>
      <c r="X21" s="192">
        <f t="shared" si="7"/>
        <v>583</v>
      </c>
      <c r="Y21" s="192">
        <f t="shared" si="7"/>
        <v>46</v>
      </c>
      <c r="Z21" s="192">
        <f t="shared" si="7"/>
        <v>59</v>
      </c>
      <c r="AA21" s="192">
        <f t="shared" si="7"/>
        <v>105</v>
      </c>
    </row>
    <row r="43" spans="1:40" ht="23.25">
      <c r="A43" s="257" t="s">
        <v>37</v>
      </c>
      <c r="B43" s="257"/>
      <c r="C43" s="257"/>
      <c r="D43" s="257"/>
      <c r="E43" s="257"/>
      <c r="F43" s="257"/>
      <c r="G43" s="257"/>
      <c r="H43" s="257"/>
      <c r="I43" s="257"/>
      <c r="J43" s="257"/>
      <c r="K43" s="257"/>
      <c r="L43" s="257"/>
      <c r="M43" s="257"/>
      <c r="N43" s="257"/>
      <c r="O43" s="257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</row>
    <row r="44" spans="1:40" ht="23.25">
      <c r="A44" s="50" t="s">
        <v>38</v>
      </c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</row>
    <row r="46" spans="1:40" ht="23.25">
      <c r="A46" s="77" t="s">
        <v>39</v>
      </c>
      <c r="B46" s="77"/>
      <c r="C46" s="77"/>
      <c r="D46" s="77"/>
      <c r="E46" s="77"/>
      <c r="F46" s="77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</row>
    <row r="47" spans="1:40">
      <c r="D47" s="78"/>
    </row>
    <row r="48" spans="1:40" ht="9.75" customHeight="1"/>
    <row r="49" spans="1:37" ht="20.25" customHeight="1">
      <c r="A49" s="258" t="s">
        <v>118</v>
      </c>
      <c r="B49" s="258"/>
      <c r="C49" s="258"/>
      <c r="D49" s="258"/>
      <c r="E49" s="258"/>
      <c r="F49" s="258"/>
      <c r="G49" s="258"/>
      <c r="H49" s="258"/>
      <c r="I49" s="258"/>
      <c r="J49" s="258"/>
      <c r="K49" s="258"/>
      <c r="L49" s="258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</row>
    <row r="50" spans="1:37" ht="21" thickBot="1">
      <c r="A50" s="259"/>
      <c r="B50" s="259"/>
      <c r="C50" s="259"/>
      <c r="D50" s="259"/>
      <c r="E50" s="259"/>
      <c r="F50" s="259"/>
      <c r="G50" s="259"/>
      <c r="H50" s="259"/>
      <c r="I50" s="259"/>
      <c r="J50" s="259"/>
      <c r="K50" s="259"/>
      <c r="L50" s="259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</row>
    <row r="51" spans="1:37" ht="21" customHeight="1" thickBot="1">
      <c r="A51" s="260" t="s">
        <v>77</v>
      </c>
      <c r="B51" s="263" t="s">
        <v>104</v>
      </c>
      <c r="C51" s="264"/>
      <c r="D51" s="264"/>
      <c r="E51" s="264"/>
      <c r="F51" s="264"/>
      <c r="G51" s="264"/>
      <c r="H51" s="264"/>
      <c r="I51" s="264"/>
      <c r="J51" s="264"/>
      <c r="K51" s="264"/>
      <c r="L51" s="265"/>
      <c r="M51" s="95"/>
      <c r="N51" s="95"/>
      <c r="O51" s="95"/>
      <c r="P51" s="95"/>
      <c r="Q51" s="95"/>
      <c r="R51" s="39"/>
      <c r="S51" s="39"/>
      <c r="T51" s="39"/>
      <c r="U51" s="39"/>
      <c r="V51" s="39"/>
    </row>
    <row r="52" spans="1:37" ht="21" thickBot="1">
      <c r="A52" s="261"/>
      <c r="B52" s="266" t="s">
        <v>105</v>
      </c>
      <c r="C52" s="268" t="s">
        <v>119</v>
      </c>
      <c r="D52" s="269"/>
      <c r="E52" s="269"/>
      <c r="F52" s="269"/>
      <c r="G52" s="270"/>
      <c r="H52" s="271" t="s">
        <v>120</v>
      </c>
      <c r="I52" s="272"/>
      <c r="J52" s="272"/>
      <c r="K52" s="272"/>
      <c r="L52" s="273"/>
      <c r="N52" s="51"/>
    </row>
    <row r="53" spans="1:37" ht="32.25" customHeight="1" thickBot="1">
      <c r="A53" s="261"/>
      <c r="B53" s="266"/>
      <c r="C53" s="244" t="s">
        <v>89</v>
      </c>
      <c r="D53" s="244" t="s">
        <v>90</v>
      </c>
      <c r="E53" s="246" t="s">
        <v>91</v>
      </c>
      <c r="F53" s="247"/>
      <c r="G53" s="248"/>
      <c r="H53" s="244" t="s">
        <v>89</v>
      </c>
      <c r="I53" s="244" t="s">
        <v>90</v>
      </c>
      <c r="J53" s="246" t="s">
        <v>91</v>
      </c>
      <c r="K53" s="247"/>
      <c r="L53" s="248"/>
    </row>
    <row r="54" spans="1:37" ht="87.75" thickBot="1">
      <c r="A54" s="262"/>
      <c r="B54" s="267"/>
      <c r="C54" s="245"/>
      <c r="D54" s="245"/>
      <c r="E54" s="80" t="s">
        <v>92</v>
      </c>
      <c r="F54" s="80" t="s">
        <v>93</v>
      </c>
      <c r="G54" s="81" t="s">
        <v>94</v>
      </c>
      <c r="H54" s="245"/>
      <c r="I54" s="245"/>
      <c r="J54" s="80" t="s">
        <v>92</v>
      </c>
      <c r="K54" s="80" t="s">
        <v>93</v>
      </c>
      <c r="L54" s="81" t="s">
        <v>94</v>
      </c>
    </row>
    <row r="55" spans="1:37" ht="16.5" customHeight="1" thickBot="1">
      <c r="A55" s="249"/>
      <c r="B55" s="15" t="s">
        <v>110</v>
      </c>
      <c r="C55" s="83"/>
      <c r="D55" s="84"/>
      <c r="E55" s="84"/>
      <c r="F55" s="84"/>
      <c r="G55" s="85"/>
      <c r="H55" s="83"/>
      <c r="I55" s="84"/>
      <c r="J55" s="84"/>
      <c r="K55" s="84"/>
      <c r="L55" s="85"/>
    </row>
    <row r="56" spans="1:37" ht="16.5" thickBot="1">
      <c r="A56" s="250"/>
      <c r="B56" s="15" t="s">
        <v>162</v>
      </c>
      <c r="C56" s="86">
        <v>21</v>
      </c>
      <c r="D56" s="87">
        <v>1</v>
      </c>
      <c r="E56" s="87"/>
      <c r="F56" s="87"/>
      <c r="G56" s="88"/>
      <c r="H56" s="86"/>
      <c r="I56" s="87"/>
      <c r="J56" s="87"/>
      <c r="K56" s="87"/>
      <c r="L56" s="88"/>
    </row>
    <row r="57" spans="1:37" ht="16.5" thickBot="1">
      <c r="A57" s="250"/>
      <c r="B57" s="15" t="s">
        <v>112</v>
      </c>
      <c r="C57" s="86">
        <v>109</v>
      </c>
      <c r="D57" s="87">
        <v>4</v>
      </c>
      <c r="E57" s="87"/>
      <c r="F57" s="87"/>
      <c r="G57" s="88"/>
      <c r="H57" s="86"/>
      <c r="I57" s="87"/>
      <c r="J57" s="87"/>
      <c r="K57" s="87"/>
      <c r="L57" s="88"/>
    </row>
    <row r="58" spans="1:37" ht="16.5" thickBot="1">
      <c r="A58" s="250"/>
      <c r="B58" s="15" t="s">
        <v>113</v>
      </c>
      <c r="C58" s="86">
        <v>72</v>
      </c>
      <c r="D58" s="87">
        <v>3</v>
      </c>
      <c r="E58" s="87"/>
      <c r="F58" s="87"/>
      <c r="G58" s="88"/>
      <c r="H58" s="86"/>
      <c r="I58" s="87"/>
      <c r="J58" s="87"/>
      <c r="K58" s="87"/>
      <c r="L58" s="88"/>
    </row>
    <row r="59" spans="1:37" ht="16.5" thickBot="1">
      <c r="A59" s="250"/>
      <c r="B59" s="15" t="s">
        <v>114</v>
      </c>
      <c r="C59" s="86">
        <v>80</v>
      </c>
      <c r="D59" s="87">
        <v>9</v>
      </c>
      <c r="E59" s="87"/>
      <c r="F59" s="87"/>
      <c r="G59" s="88"/>
      <c r="H59" s="86"/>
      <c r="I59" s="87"/>
      <c r="J59" s="87"/>
      <c r="K59" s="87"/>
      <c r="L59" s="88"/>
    </row>
    <row r="60" spans="1:37" ht="16.5" thickBot="1">
      <c r="A60" s="250"/>
      <c r="B60" s="15" t="s">
        <v>115</v>
      </c>
      <c r="C60" s="86">
        <v>29</v>
      </c>
      <c r="D60" s="87">
        <v>8</v>
      </c>
      <c r="E60" s="87"/>
      <c r="F60" s="87"/>
      <c r="G60" s="88"/>
      <c r="H60" s="86"/>
      <c r="I60" s="87"/>
      <c r="J60" s="87"/>
      <c r="K60" s="87"/>
      <c r="L60" s="88"/>
    </row>
    <row r="61" spans="1:37" ht="16.5" thickBot="1">
      <c r="A61" s="250"/>
      <c r="B61" s="15" t="s">
        <v>96</v>
      </c>
      <c r="C61" s="86">
        <v>13</v>
      </c>
      <c r="D61" s="87">
        <v>4</v>
      </c>
      <c r="E61" s="87"/>
      <c r="F61" s="87"/>
      <c r="G61" s="88"/>
      <c r="H61" s="86"/>
      <c r="I61" s="87"/>
      <c r="J61" s="87"/>
      <c r="K61" s="87"/>
      <c r="L61" s="88"/>
    </row>
    <row r="62" spans="1:37" ht="16.5" thickBot="1">
      <c r="A62" s="251"/>
      <c r="B62" s="15" t="s">
        <v>116</v>
      </c>
      <c r="C62" s="89">
        <v>1</v>
      </c>
      <c r="D62" s="90">
        <v>1</v>
      </c>
      <c r="E62" s="90"/>
      <c r="F62" s="90"/>
      <c r="G62" s="91"/>
      <c r="H62" s="89"/>
      <c r="I62" s="90"/>
      <c r="J62" s="90"/>
      <c r="K62" s="90"/>
      <c r="L62" s="91"/>
    </row>
    <row r="63" spans="1:37" ht="16.5" thickBot="1">
      <c r="A63" s="242" t="s">
        <v>117</v>
      </c>
      <c r="B63" s="243"/>
      <c r="C63" s="96">
        <f>SUM(C55:C62)</f>
        <v>325</v>
      </c>
      <c r="D63" s="93">
        <f>SUM(D55:D62)</f>
        <v>30</v>
      </c>
      <c r="E63" s="93"/>
      <c r="F63" s="93"/>
      <c r="G63" s="94"/>
      <c r="H63" s="96"/>
      <c r="I63" s="93"/>
      <c r="J63" s="93"/>
      <c r="K63" s="93"/>
      <c r="L63" s="94"/>
    </row>
  </sheetData>
  <mergeCells count="43">
    <mergeCell ref="A2:V2"/>
    <mergeCell ref="A3:V3"/>
    <mergeCell ref="A8:V8"/>
    <mergeCell ref="A9:A12"/>
    <mergeCell ref="B9:AA9"/>
    <mergeCell ref="B10:B12"/>
    <mergeCell ref="C10:G10"/>
    <mergeCell ref="H10:L10"/>
    <mergeCell ref="M10:Q10"/>
    <mergeCell ref="R10:V10"/>
    <mergeCell ref="Y11:AA11"/>
    <mergeCell ref="W10:AA10"/>
    <mergeCell ref="C11:C12"/>
    <mergeCell ref="D11:D12"/>
    <mergeCell ref="E11:G11"/>
    <mergeCell ref="H11:H12"/>
    <mergeCell ref="I11:I12"/>
    <mergeCell ref="J11:L11"/>
    <mergeCell ref="M11:M12"/>
    <mergeCell ref="N11:N12"/>
    <mergeCell ref="O11:Q11"/>
    <mergeCell ref="R11:R12"/>
    <mergeCell ref="S11:S12"/>
    <mergeCell ref="T11:V11"/>
    <mergeCell ref="W11:W12"/>
    <mergeCell ref="X11:X12"/>
    <mergeCell ref="J53:L53"/>
    <mergeCell ref="A55:A62"/>
    <mergeCell ref="A13:A20"/>
    <mergeCell ref="A21:B21"/>
    <mergeCell ref="A43:O43"/>
    <mergeCell ref="A49:L50"/>
    <mergeCell ref="A51:A54"/>
    <mergeCell ref="B51:L51"/>
    <mergeCell ref="B52:B54"/>
    <mergeCell ref="C52:G52"/>
    <mergeCell ref="H52:L52"/>
    <mergeCell ref="C53:C54"/>
    <mergeCell ref="A63:B63"/>
    <mergeCell ref="D53:D54"/>
    <mergeCell ref="E53:G53"/>
    <mergeCell ref="H53:H54"/>
    <mergeCell ref="I53:I54"/>
  </mergeCells>
  <printOptions horizontalCentered="1"/>
  <pageMargins left="0.39370078740157483" right="0.39370078740157483" top="0.74803149606299213" bottom="0.74803149606299213" header="0.31496062992125984" footer="0.31496062992125984"/>
  <pageSetup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26"/>
  <sheetViews>
    <sheetView topLeftCell="A10" zoomScale="70" zoomScaleNormal="70" workbookViewId="0">
      <selection activeCell="B22" sqref="B22"/>
    </sheetView>
  </sheetViews>
  <sheetFormatPr baseColWidth="10" defaultRowHeight="15"/>
  <cols>
    <col min="1" max="1" width="9.7109375" customWidth="1"/>
    <col min="2" max="2" width="43.5703125" customWidth="1"/>
    <col min="3" max="3" width="13.28515625" customWidth="1"/>
    <col min="4" max="4" width="14.7109375" customWidth="1"/>
    <col min="5" max="5" width="11.7109375" style="123" customWidth="1"/>
    <col min="6" max="6" width="19.7109375" customWidth="1"/>
    <col min="7" max="7" width="13.28515625" customWidth="1"/>
    <col min="8" max="8" width="14" customWidth="1"/>
    <col min="9" max="9" width="13.42578125" style="123" customWidth="1"/>
    <col min="10" max="10" width="14.7109375" customWidth="1"/>
    <col min="11" max="11" width="13.7109375" customWidth="1"/>
    <col min="12" max="12" width="17" customWidth="1"/>
  </cols>
  <sheetData>
    <row r="1" spans="1:40" s="1" customFormat="1" ht="23.25">
      <c r="A1" s="277" t="s">
        <v>37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</row>
    <row r="2" spans="1:40" s="1" customFormat="1" ht="23.25">
      <c r="A2" s="277" t="s">
        <v>38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</row>
    <row r="3" spans="1:40" s="1" customFormat="1">
      <c r="E3" s="123"/>
      <c r="I3" s="123"/>
    </row>
    <row r="4" spans="1:40" s="1" customFormat="1">
      <c r="E4" s="123"/>
      <c r="I4" s="123"/>
    </row>
    <row r="5" spans="1:40" s="1" customFormat="1" ht="23.25" customHeight="1">
      <c r="A5" s="34" t="s">
        <v>39</v>
      </c>
      <c r="E5" s="123"/>
      <c r="I5" s="123"/>
    </row>
    <row r="6" spans="1:40" s="1" customFormat="1">
      <c r="E6" s="123"/>
      <c r="I6" s="123"/>
    </row>
    <row r="7" spans="1:40" ht="49.5" customHeight="1" thickBot="1">
      <c r="A7" s="292" t="s">
        <v>156</v>
      </c>
      <c r="B7" s="292"/>
      <c r="C7" s="292"/>
      <c r="D7" s="292"/>
      <c r="E7" s="292"/>
      <c r="F7" s="292"/>
      <c r="G7" s="292"/>
      <c r="H7" s="292"/>
      <c r="I7" s="292"/>
      <c r="J7" s="45"/>
      <c r="K7" s="37"/>
      <c r="L7" s="37"/>
      <c r="M7" s="37"/>
      <c r="N7" s="37"/>
      <c r="O7" s="37"/>
    </row>
    <row r="8" spans="1:40" ht="26.25" customHeight="1" thickBot="1">
      <c r="A8" s="298" t="s">
        <v>9</v>
      </c>
      <c r="B8" s="298" t="s">
        <v>10</v>
      </c>
      <c r="C8" s="296" t="s">
        <v>63</v>
      </c>
      <c r="D8" s="296"/>
      <c r="E8" s="296"/>
      <c r="F8" s="296"/>
      <c r="G8" s="296" t="s">
        <v>62</v>
      </c>
      <c r="H8" s="296"/>
      <c r="I8" s="296"/>
      <c r="J8" s="296"/>
      <c r="K8" s="290" t="s">
        <v>67</v>
      </c>
      <c r="L8" s="290" t="s">
        <v>65</v>
      </c>
    </row>
    <row r="9" spans="1:40" ht="26.25" customHeight="1">
      <c r="A9" s="299"/>
      <c r="B9" s="299"/>
      <c r="C9" s="290" t="s">
        <v>70</v>
      </c>
      <c r="D9" s="290" t="s">
        <v>56</v>
      </c>
      <c r="E9" s="290" t="s">
        <v>57</v>
      </c>
      <c r="F9" s="290" t="s">
        <v>64</v>
      </c>
      <c r="G9" s="290" t="s">
        <v>66</v>
      </c>
      <c r="H9" s="290" t="s">
        <v>56</v>
      </c>
      <c r="I9" s="290" t="s">
        <v>57</v>
      </c>
      <c r="J9" s="290" t="s">
        <v>64</v>
      </c>
      <c r="K9" s="297"/>
      <c r="L9" s="297"/>
    </row>
    <row r="10" spans="1:40" ht="27.75" customHeight="1" thickBot="1">
      <c r="A10" s="300"/>
      <c r="B10" s="300"/>
      <c r="C10" s="291"/>
      <c r="D10" s="291"/>
      <c r="E10" s="291"/>
      <c r="F10" s="291"/>
      <c r="G10" s="291"/>
      <c r="H10" s="291"/>
      <c r="I10" s="291"/>
      <c r="J10" s="291"/>
      <c r="K10" s="291"/>
      <c r="L10" s="291"/>
    </row>
    <row r="11" spans="1:40" ht="27" customHeight="1" thickBot="1">
      <c r="A11" s="293" t="s">
        <v>171</v>
      </c>
      <c r="B11" s="26" t="s">
        <v>49</v>
      </c>
      <c r="C11" s="18"/>
      <c r="D11" s="18"/>
      <c r="E11" s="115">
        <f>C11-D11</f>
        <v>0</v>
      </c>
      <c r="F11" s="126"/>
      <c r="G11" s="18"/>
      <c r="H11" s="115"/>
      <c r="I11" s="115">
        <f>G11-H11</f>
        <v>0</v>
      </c>
      <c r="J11" s="18"/>
      <c r="K11" s="115">
        <f>C11+G11</f>
        <v>0</v>
      </c>
      <c r="L11" s="18">
        <f>E11+I11</f>
        <v>0</v>
      </c>
    </row>
    <row r="12" spans="1:40" ht="27" customHeight="1" thickBot="1">
      <c r="A12" s="294"/>
      <c r="B12" s="27" t="s">
        <v>50</v>
      </c>
      <c r="C12" s="117">
        <v>4</v>
      </c>
      <c r="D12" s="117">
        <v>1</v>
      </c>
      <c r="E12" s="115">
        <f t="shared" ref="E12:E24" si="0">C12-D12</f>
        <v>3</v>
      </c>
      <c r="F12" s="125" t="s">
        <v>165</v>
      </c>
      <c r="G12" s="117"/>
      <c r="H12" s="118"/>
      <c r="I12" s="115">
        <f t="shared" ref="I12:I24" si="1">G12-H12</f>
        <v>0</v>
      </c>
      <c r="J12" s="117"/>
      <c r="K12" s="115">
        <f t="shared" ref="K12:K24" si="2">C12+G12</f>
        <v>4</v>
      </c>
      <c r="L12" s="18">
        <f t="shared" ref="L12:L24" si="3">E12+I12</f>
        <v>3</v>
      </c>
    </row>
    <row r="13" spans="1:40" ht="57" customHeight="1" thickBot="1">
      <c r="A13" s="294"/>
      <c r="B13" s="27" t="s">
        <v>1</v>
      </c>
      <c r="C13" s="117">
        <v>5</v>
      </c>
      <c r="D13" s="117">
        <v>3</v>
      </c>
      <c r="E13" s="115">
        <f t="shared" si="0"/>
        <v>2</v>
      </c>
      <c r="F13" s="125" t="s">
        <v>240</v>
      </c>
      <c r="G13" s="117"/>
      <c r="H13" s="118"/>
      <c r="I13" s="115">
        <f t="shared" si="1"/>
        <v>0</v>
      </c>
      <c r="J13" s="117"/>
      <c r="K13" s="115">
        <f t="shared" si="2"/>
        <v>5</v>
      </c>
      <c r="L13" s="18">
        <f t="shared" si="3"/>
        <v>2</v>
      </c>
    </row>
    <row r="14" spans="1:40" ht="29.25" customHeight="1" thickBot="1">
      <c r="A14" s="294"/>
      <c r="B14" s="27" t="s">
        <v>2</v>
      </c>
      <c r="C14" s="117">
        <v>8</v>
      </c>
      <c r="D14" s="117">
        <v>4</v>
      </c>
      <c r="E14" s="115">
        <f t="shared" si="0"/>
        <v>4</v>
      </c>
      <c r="F14" s="125" t="s">
        <v>165</v>
      </c>
      <c r="G14" s="117"/>
      <c r="H14" s="118"/>
      <c r="I14" s="115">
        <f t="shared" si="1"/>
        <v>0</v>
      </c>
      <c r="J14" s="117"/>
      <c r="K14" s="115">
        <f t="shared" si="2"/>
        <v>8</v>
      </c>
      <c r="L14" s="18">
        <f t="shared" si="3"/>
        <v>4</v>
      </c>
    </row>
    <row r="15" spans="1:40" ht="27" customHeight="1" thickBot="1">
      <c r="A15" s="294"/>
      <c r="B15" s="27" t="s">
        <v>3</v>
      </c>
      <c r="C15" s="117">
        <v>4</v>
      </c>
      <c r="D15" s="117">
        <v>3</v>
      </c>
      <c r="E15" s="115">
        <f t="shared" si="0"/>
        <v>1</v>
      </c>
      <c r="F15" s="125" t="s">
        <v>238</v>
      </c>
      <c r="G15" s="117"/>
      <c r="H15" s="118"/>
      <c r="I15" s="115">
        <f t="shared" si="1"/>
        <v>0</v>
      </c>
      <c r="J15" s="117"/>
      <c r="K15" s="115">
        <f t="shared" si="2"/>
        <v>4</v>
      </c>
      <c r="L15" s="18">
        <f t="shared" si="3"/>
        <v>1</v>
      </c>
    </row>
    <row r="16" spans="1:40" ht="30.75" customHeight="1" thickBot="1">
      <c r="A16" s="294"/>
      <c r="B16" s="27" t="s">
        <v>4</v>
      </c>
      <c r="C16" s="117">
        <v>7</v>
      </c>
      <c r="D16" s="117"/>
      <c r="E16" s="115">
        <f t="shared" si="0"/>
        <v>7</v>
      </c>
      <c r="F16" s="125" t="s">
        <v>165</v>
      </c>
      <c r="G16" s="117"/>
      <c r="H16" s="118"/>
      <c r="I16" s="115">
        <f t="shared" si="1"/>
        <v>0</v>
      </c>
      <c r="J16" s="117"/>
      <c r="K16" s="115">
        <f t="shared" si="2"/>
        <v>7</v>
      </c>
      <c r="L16" s="18">
        <f t="shared" si="3"/>
        <v>7</v>
      </c>
    </row>
    <row r="17" spans="1:12" ht="27" customHeight="1" thickBot="1">
      <c r="A17" s="294"/>
      <c r="B17" s="27" t="s">
        <v>5</v>
      </c>
      <c r="C17" s="118">
        <v>6</v>
      </c>
      <c r="D17" s="118">
        <v>4</v>
      </c>
      <c r="E17" s="115">
        <f t="shared" si="0"/>
        <v>2</v>
      </c>
      <c r="F17" s="125" t="s">
        <v>239</v>
      </c>
      <c r="G17" s="118"/>
      <c r="H17" s="118"/>
      <c r="I17" s="115">
        <f t="shared" si="1"/>
        <v>0</v>
      </c>
      <c r="J17" s="118"/>
      <c r="K17" s="115">
        <f t="shared" si="2"/>
        <v>6</v>
      </c>
      <c r="L17" s="18">
        <f t="shared" si="3"/>
        <v>2</v>
      </c>
    </row>
    <row r="18" spans="1:12" ht="27" customHeight="1" thickBot="1">
      <c r="A18" s="294"/>
      <c r="B18" s="27" t="s">
        <v>6</v>
      </c>
      <c r="C18" s="118">
        <v>30</v>
      </c>
      <c r="D18" s="118">
        <v>1</v>
      </c>
      <c r="E18" s="115">
        <f t="shared" si="0"/>
        <v>29</v>
      </c>
      <c r="F18" s="125" t="s">
        <v>165</v>
      </c>
      <c r="G18" s="118"/>
      <c r="H18" s="118"/>
      <c r="I18" s="115">
        <f t="shared" si="1"/>
        <v>0</v>
      </c>
      <c r="J18" s="118"/>
      <c r="K18" s="115">
        <f t="shared" si="2"/>
        <v>30</v>
      </c>
      <c r="L18" s="18">
        <f t="shared" si="3"/>
        <v>29</v>
      </c>
    </row>
    <row r="19" spans="1:12" ht="27" customHeight="1" thickBot="1">
      <c r="A19" s="294"/>
      <c r="B19" s="27" t="s">
        <v>236</v>
      </c>
      <c r="C19" s="118">
        <v>81</v>
      </c>
      <c r="D19" s="118">
        <v>71</v>
      </c>
      <c r="E19" s="115">
        <f t="shared" si="0"/>
        <v>10</v>
      </c>
      <c r="F19" s="129" t="s">
        <v>166</v>
      </c>
      <c r="G19" s="118"/>
      <c r="H19" s="118"/>
      <c r="I19" s="115">
        <f t="shared" si="1"/>
        <v>0</v>
      </c>
      <c r="J19" s="118"/>
      <c r="K19" s="115">
        <f t="shared" si="2"/>
        <v>81</v>
      </c>
      <c r="L19" s="18">
        <f t="shared" si="3"/>
        <v>10</v>
      </c>
    </row>
    <row r="20" spans="1:12" ht="30" customHeight="1" thickBot="1">
      <c r="A20" s="294"/>
      <c r="B20" s="214" t="s">
        <v>237</v>
      </c>
      <c r="C20" s="118">
        <v>1</v>
      </c>
      <c r="D20" s="118"/>
      <c r="E20" s="115">
        <f t="shared" si="0"/>
        <v>1</v>
      </c>
      <c r="F20" s="125" t="s">
        <v>165</v>
      </c>
      <c r="G20" s="118"/>
      <c r="H20" s="118"/>
      <c r="I20" s="115">
        <f t="shared" si="1"/>
        <v>0</v>
      </c>
      <c r="J20" s="118"/>
      <c r="K20" s="115">
        <f t="shared" si="2"/>
        <v>1</v>
      </c>
      <c r="L20" s="18">
        <f t="shared" si="3"/>
        <v>1</v>
      </c>
    </row>
    <row r="21" spans="1:12" ht="28.5" customHeight="1" thickBot="1">
      <c r="A21" s="294"/>
      <c r="B21" s="215" t="s">
        <v>250</v>
      </c>
      <c r="C21" s="118">
        <v>1</v>
      </c>
      <c r="D21" s="118"/>
      <c r="E21" s="115">
        <f t="shared" si="0"/>
        <v>1</v>
      </c>
      <c r="F21" s="125" t="s">
        <v>165</v>
      </c>
      <c r="G21" s="118"/>
      <c r="H21" s="118"/>
      <c r="I21" s="115">
        <f t="shared" si="1"/>
        <v>0</v>
      </c>
      <c r="J21" s="118"/>
      <c r="K21" s="115">
        <f t="shared" si="2"/>
        <v>1</v>
      </c>
      <c r="L21" s="18">
        <f t="shared" si="3"/>
        <v>1</v>
      </c>
    </row>
    <row r="22" spans="1:12" ht="27" customHeight="1" thickBot="1">
      <c r="A22" s="294"/>
      <c r="B22" s="215" t="s">
        <v>8</v>
      </c>
      <c r="C22" s="118"/>
      <c r="D22" s="118"/>
      <c r="E22" s="115">
        <f t="shared" si="0"/>
        <v>0</v>
      </c>
      <c r="F22" s="127"/>
      <c r="G22" s="118"/>
      <c r="H22" s="118"/>
      <c r="I22" s="115">
        <f t="shared" si="1"/>
        <v>0</v>
      </c>
      <c r="J22" s="118"/>
      <c r="K22" s="115">
        <f t="shared" si="2"/>
        <v>0</v>
      </c>
      <c r="L22" s="18">
        <f t="shared" si="3"/>
        <v>0</v>
      </c>
    </row>
    <row r="23" spans="1:12" ht="27" customHeight="1" thickBot="1">
      <c r="A23" s="294"/>
      <c r="B23" s="215" t="s">
        <v>251</v>
      </c>
      <c r="C23" s="119">
        <v>1</v>
      </c>
      <c r="D23" s="119"/>
      <c r="E23" s="115">
        <f t="shared" si="0"/>
        <v>1</v>
      </c>
      <c r="F23" s="125" t="s">
        <v>165</v>
      </c>
      <c r="G23" s="119"/>
      <c r="H23" s="119"/>
      <c r="I23" s="115">
        <f t="shared" si="1"/>
        <v>0</v>
      </c>
      <c r="J23" s="119"/>
      <c r="K23" s="115">
        <f t="shared" si="2"/>
        <v>1</v>
      </c>
      <c r="L23" s="18">
        <f t="shared" si="3"/>
        <v>1</v>
      </c>
    </row>
    <row r="24" spans="1:12" ht="27" customHeight="1" thickBot="1">
      <c r="A24" s="294"/>
      <c r="B24" s="41" t="s">
        <v>24</v>
      </c>
      <c r="C24" s="120"/>
      <c r="D24" s="120"/>
      <c r="E24" s="115">
        <f t="shared" si="0"/>
        <v>0</v>
      </c>
      <c r="F24" s="128"/>
      <c r="G24" s="120"/>
      <c r="H24" s="120"/>
      <c r="I24" s="115">
        <f t="shared" si="1"/>
        <v>0</v>
      </c>
      <c r="J24" s="120"/>
      <c r="K24" s="115">
        <f t="shared" si="2"/>
        <v>0</v>
      </c>
      <c r="L24" s="18">
        <f t="shared" si="3"/>
        <v>0</v>
      </c>
    </row>
    <row r="25" spans="1:12" ht="27" customHeight="1" thickBot="1">
      <c r="A25" s="295"/>
      <c r="B25" s="36" t="s">
        <v>16</v>
      </c>
      <c r="C25" s="122">
        <f>SUM(C11:C24)</f>
        <v>148</v>
      </c>
      <c r="D25" s="122">
        <f>SUM(D11:D24)</f>
        <v>87</v>
      </c>
      <c r="E25" s="122">
        <f t="shared" ref="E25:L25" si="4">SUM(E11:E24)</f>
        <v>61</v>
      </c>
      <c r="F25" s="122"/>
      <c r="G25" s="122">
        <f t="shared" si="4"/>
        <v>0</v>
      </c>
      <c r="H25" s="122">
        <f t="shared" si="4"/>
        <v>0</v>
      </c>
      <c r="I25" s="122">
        <f t="shared" si="4"/>
        <v>0</v>
      </c>
      <c r="J25" s="122">
        <f t="shared" si="4"/>
        <v>0</v>
      </c>
      <c r="K25" s="122">
        <f t="shared" si="4"/>
        <v>148</v>
      </c>
      <c r="L25" s="122">
        <f t="shared" si="4"/>
        <v>61</v>
      </c>
    </row>
    <row r="26" spans="1:12">
      <c r="C26" s="121"/>
      <c r="D26" s="121"/>
      <c r="E26" s="124"/>
      <c r="F26" s="121"/>
      <c r="G26" s="121"/>
      <c r="H26" s="121"/>
      <c r="I26" s="124"/>
      <c r="J26" s="121"/>
      <c r="K26" s="121"/>
      <c r="L26" s="121"/>
    </row>
  </sheetData>
  <mergeCells count="18">
    <mergeCell ref="A11:A25"/>
    <mergeCell ref="C8:F8"/>
    <mergeCell ref="G8:J8"/>
    <mergeCell ref="K8:K10"/>
    <mergeCell ref="L8:L10"/>
    <mergeCell ref="I9:I10"/>
    <mergeCell ref="J9:J10"/>
    <mergeCell ref="A8:A10"/>
    <mergeCell ref="B8:B10"/>
    <mergeCell ref="C9:C10"/>
    <mergeCell ref="D9:D10"/>
    <mergeCell ref="E9:E10"/>
    <mergeCell ref="F9:F10"/>
    <mergeCell ref="G9:G10"/>
    <mergeCell ref="H9:H10"/>
    <mergeCell ref="A1:L1"/>
    <mergeCell ref="A2:L2"/>
    <mergeCell ref="A7:I7"/>
  </mergeCells>
  <printOptions horizontalCentered="1"/>
  <pageMargins left="0.19685039370078741" right="0" top="0.74803149606299213" bottom="0.74803149606299213" header="0.31496062992125984" footer="0.31496062992125984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N41"/>
  <sheetViews>
    <sheetView topLeftCell="A34" zoomScale="85" zoomScaleNormal="85" workbookViewId="0">
      <selection activeCell="A8" sqref="A8:L8"/>
    </sheetView>
  </sheetViews>
  <sheetFormatPr baseColWidth="10" defaultRowHeight="15"/>
  <cols>
    <col min="1" max="1" width="6.5703125" style="160" customWidth="1"/>
    <col min="2" max="2" width="22.140625" style="160" customWidth="1"/>
    <col min="3" max="3" width="13.5703125" style="160" customWidth="1"/>
    <col min="4" max="4" width="13.42578125" style="160" customWidth="1"/>
    <col min="5" max="5" width="13.7109375" style="160" customWidth="1"/>
    <col min="6" max="6" width="16.7109375" style="208" customWidth="1"/>
    <col min="7" max="7" width="17.85546875" style="160" customWidth="1"/>
    <col min="8" max="8" width="14.42578125" style="160" customWidth="1"/>
    <col min="9" max="9" width="12.85546875" style="160" customWidth="1"/>
    <col min="10" max="10" width="26" style="160" customWidth="1"/>
    <col min="11" max="11" width="10.140625" style="160" customWidth="1"/>
    <col min="12" max="12" width="11" style="160" customWidth="1"/>
    <col min="13" max="16384" width="11.42578125" style="160"/>
  </cols>
  <sheetData>
    <row r="2" spans="1:40" ht="23.25">
      <c r="A2" s="315" t="s">
        <v>37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  <c r="AM2" s="209"/>
      <c r="AN2" s="209"/>
    </row>
    <row r="3" spans="1:40" ht="23.25">
      <c r="A3" s="315" t="s">
        <v>38</v>
      </c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09"/>
      <c r="AA3" s="209"/>
      <c r="AB3" s="209"/>
      <c r="AC3" s="209"/>
      <c r="AD3" s="209"/>
      <c r="AE3" s="209"/>
      <c r="AF3" s="209"/>
      <c r="AG3" s="209"/>
      <c r="AH3" s="209"/>
      <c r="AI3" s="209"/>
      <c r="AJ3" s="209"/>
      <c r="AK3" s="209"/>
      <c r="AL3" s="209"/>
      <c r="AM3" s="209"/>
      <c r="AN3" s="209"/>
    </row>
    <row r="6" spans="1:40" ht="23.25" customHeight="1">
      <c r="A6" s="210" t="s">
        <v>39</v>
      </c>
    </row>
    <row r="8" spans="1:40" ht="39" customHeight="1">
      <c r="A8" s="292" t="s">
        <v>69</v>
      </c>
      <c r="B8" s="292"/>
      <c r="C8" s="292"/>
      <c r="D8" s="292"/>
      <c r="E8" s="292"/>
      <c r="F8" s="292"/>
      <c r="G8" s="292"/>
      <c r="H8" s="292"/>
      <c r="I8" s="292"/>
      <c r="J8" s="292"/>
      <c r="K8" s="292"/>
      <c r="L8" s="292"/>
      <c r="M8" s="37"/>
      <c r="N8" s="37"/>
      <c r="O8" s="37"/>
    </row>
    <row r="9" spans="1:40" ht="12.75" customHeight="1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</row>
    <row r="10" spans="1:40" ht="15.75" thickBot="1">
      <c r="A10" s="211"/>
      <c r="B10" s="211"/>
      <c r="C10" s="211"/>
      <c r="D10" s="211"/>
      <c r="E10" s="211"/>
      <c r="F10" s="212"/>
      <c r="G10" s="211"/>
      <c r="H10" s="211"/>
      <c r="I10" s="211"/>
      <c r="J10" s="211"/>
      <c r="K10" s="211"/>
      <c r="L10" s="211"/>
      <c r="M10" s="211"/>
      <c r="N10" s="211"/>
      <c r="O10" s="211"/>
    </row>
    <row r="11" spans="1:40" s="123" customFormat="1" ht="31.5" customHeight="1" thickBot="1">
      <c r="A11" s="298" t="s">
        <v>9</v>
      </c>
      <c r="B11" s="298" t="s">
        <v>10</v>
      </c>
      <c r="C11" s="316" t="s">
        <v>63</v>
      </c>
      <c r="D11" s="316"/>
      <c r="E11" s="316"/>
      <c r="F11" s="316"/>
      <c r="G11" s="316" t="s">
        <v>62</v>
      </c>
      <c r="H11" s="316"/>
      <c r="I11" s="316"/>
      <c r="J11" s="316"/>
      <c r="K11" s="290" t="s">
        <v>71</v>
      </c>
      <c r="L11" s="317" t="s">
        <v>75</v>
      </c>
    </row>
    <row r="12" spans="1:40" s="123" customFormat="1" ht="21.75" customHeight="1">
      <c r="A12" s="299"/>
      <c r="B12" s="299"/>
      <c r="C12" s="290" t="s">
        <v>72</v>
      </c>
      <c r="D12" s="290" t="s">
        <v>73</v>
      </c>
      <c r="E12" s="290" t="s">
        <v>57</v>
      </c>
      <c r="F12" s="290" t="s">
        <v>64</v>
      </c>
      <c r="G12" s="290" t="s">
        <v>74</v>
      </c>
      <c r="H12" s="290" t="s">
        <v>73</v>
      </c>
      <c r="I12" s="290" t="s">
        <v>57</v>
      </c>
      <c r="J12" s="290" t="s">
        <v>64</v>
      </c>
      <c r="K12" s="297"/>
      <c r="L12" s="318"/>
    </row>
    <row r="13" spans="1:40" s="123" customFormat="1" ht="52.5" customHeight="1" thickBot="1">
      <c r="A13" s="300"/>
      <c r="B13" s="300"/>
      <c r="C13" s="291"/>
      <c r="D13" s="291"/>
      <c r="E13" s="291"/>
      <c r="F13" s="291"/>
      <c r="G13" s="291"/>
      <c r="H13" s="291"/>
      <c r="I13" s="291"/>
      <c r="J13" s="291"/>
      <c r="K13" s="291"/>
      <c r="L13" s="319"/>
    </row>
    <row r="14" spans="1:40" ht="39" customHeight="1" thickBot="1">
      <c r="A14" s="310" t="s">
        <v>171</v>
      </c>
      <c r="B14" s="22" t="s">
        <v>21</v>
      </c>
      <c r="C14" s="2">
        <v>17</v>
      </c>
      <c r="D14" s="2">
        <v>17</v>
      </c>
      <c r="E14" s="2">
        <f>C14-D14</f>
        <v>0</v>
      </c>
      <c r="F14" s="131"/>
      <c r="G14" s="131">
        <v>24</v>
      </c>
      <c r="H14" s="2">
        <v>13</v>
      </c>
      <c r="I14" s="203">
        <f>G14-H14</f>
        <v>11</v>
      </c>
      <c r="J14" s="205" t="s">
        <v>246</v>
      </c>
      <c r="K14" s="2">
        <f>C14+G14</f>
        <v>41</v>
      </c>
      <c r="L14" s="3">
        <f>E14+I14</f>
        <v>11</v>
      </c>
    </row>
    <row r="15" spans="1:40" ht="39" customHeight="1" thickBot="1">
      <c r="A15" s="310"/>
      <c r="B15" s="22" t="s">
        <v>22</v>
      </c>
      <c r="C15" s="4">
        <v>22</v>
      </c>
      <c r="D15" s="4">
        <v>21</v>
      </c>
      <c r="E15" s="2">
        <f t="shared" ref="E15:E17" si="0">C15-D15</f>
        <v>1</v>
      </c>
      <c r="F15" s="204" t="s">
        <v>245</v>
      </c>
      <c r="G15" s="117">
        <v>19</v>
      </c>
      <c r="H15" s="4">
        <v>12</v>
      </c>
      <c r="I15" s="203">
        <f>G15-H15</f>
        <v>7</v>
      </c>
      <c r="J15" s="205" t="s">
        <v>247</v>
      </c>
      <c r="K15" s="2">
        <f t="shared" ref="K15:K17" si="1">C15+G15</f>
        <v>41</v>
      </c>
      <c r="L15" s="3">
        <f t="shared" ref="L15:L17" si="2">E15+I15</f>
        <v>8</v>
      </c>
    </row>
    <row r="16" spans="1:40" ht="39" customHeight="1" thickBot="1">
      <c r="A16" s="310"/>
      <c r="B16" s="22" t="s">
        <v>23</v>
      </c>
      <c r="C16" s="4"/>
      <c r="D16" s="4"/>
      <c r="E16" s="2">
        <f t="shared" si="0"/>
        <v>0</v>
      </c>
      <c r="F16" s="117"/>
      <c r="G16" s="117">
        <v>1</v>
      </c>
      <c r="H16" s="4"/>
      <c r="I16" s="203">
        <f t="shared" ref="I16:I17" si="3">G16-H16</f>
        <v>1</v>
      </c>
      <c r="J16" s="205" t="s">
        <v>244</v>
      </c>
      <c r="K16" s="2">
        <f t="shared" si="1"/>
        <v>1</v>
      </c>
      <c r="L16" s="3">
        <f t="shared" si="2"/>
        <v>1</v>
      </c>
    </row>
    <row r="17" spans="1:15" ht="39" customHeight="1" thickBot="1">
      <c r="A17" s="310"/>
      <c r="B17" s="22" t="s">
        <v>47</v>
      </c>
      <c r="C17" s="5"/>
      <c r="D17" s="5"/>
      <c r="E17" s="2">
        <f t="shared" si="0"/>
        <v>0</v>
      </c>
      <c r="F17" s="132"/>
      <c r="G17" s="5"/>
      <c r="H17" s="2">
        <f t="shared" ref="H17" si="4">F17-G17</f>
        <v>0</v>
      </c>
      <c r="I17" s="203">
        <f t="shared" si="3"/>
        <v>0</v>
      </c>
      <c r="J17" s="206"/>
      <c r="K17" s="2">
        <f t="shared" si="1"/>
        <v>0</v>
      </c>
      <c r="L17" s="3">
        <f t="shared" si="2"/>
        <v>0</v>
      </c>
    </row>
    <row r="18" spans="1:15" ht="39" customHeight="1" thickBot="1">
      <c r="A18" s="311"/>
      <c r="B18" s="201" t="s">
        <v>16</v>
      </c>
      <c r="C18" s="14">
        <f>SUM(C14:C17)</f>
        <v>39</v>
      </c>
      <c r="D18" s="14">
        <f>SUM(D14:D17)</f>
        <v>38</v>
      </c>
      <c r="E18" s="14">
        <f>SUM(E14:E17)</f>
        <v>1</v>
      </c>
      <c r="F18" s="14"/>
      <c r="G18" s="14">
        <f>SUM(G14:G17)</f>
        <v>44</v>
      </c>
      <c r="H18" s="14">
        <f>SUM(H14:H17)</f>
        <v>25</v>
      </c>
      <c r="I18" s="14">
        <f>SUM(I14:I17)</f>
        <v>19</v>
      </c>
      <c r="J18" s="207"/>
      <c r="K18" s="14">
        <f>SUM(K14:K17)</f>
        <v>83</v>
      </c>
      <c r="L18" s="14">
        <f>SUM(L14:L17)</f>
        <v>20</v>
      </c>
    </row>
    <row r="23" spans="1:15" ht="27" customHeight="1"/>
    <row r="24" spans="1:15" ht="27" customHeight="1"/>
    <row r="25" spans="1:15" ht="27" customHeight="1"/>
    <row r="26" spans="1:15" ht="27" customHeight="1"/>
    <row r="27" spans="1:15" ht="27" customHeight="1"/>
    <row r="28" spans="1:15" ht="39" customHeight="1">
      <c r="A28" s="292" t="s">
        <v>248</v>
      </c>
      <c r="B28" s="292"/>
      <c r="C28" s="292"/>
      <c r="D28" s="292"/>
      <c r="E28" s="292"/>
      <c r="F28" s="292"/>
      <c r="G28" s="292"/>
      <c r="H28" s="292"/>
      <c r="I28" s="292"/>
      <c r="J28" s="292"/>
      <c r="K28" s="292"/>
      <c r="L28" s="292"/>
      <c r="M28" s="37"/>
      <c r="N28" s="37"/>
      <c r="O28" s="37"/>
    </row>
    <row r="29" spans="1:15" ht="27" customHeight="1" thickBot="1"/>
    <row r="30" spans="1:15" ht="31.5" customHeight="1" thickBot="1">
      <c r="A30" s="312" t="s">
        <v>9</v>
      </c>
      <c r="B30" s="312" t="s">
        <v>10</v>
      </c>
      <c r="C30" s="308" t="s">
        <v>63</v>
      </c>
      <c r="D30" s="308"/>
      <c r="E30" s="308"/>
      <c r="F30" s="308"/>
      <c r="G30" s="308" t="s">
        <v>62</v>
      </c>
      <c r="H30" s="308"/>
      <c r="I30" s="308"/>
      <c r="J30" s="308"/>
      <c r="K30" s="306" t="s">
        <v>71</v>
      </c>
      <c r="L30" s="303" t="s">
        <v>75</v>
      </c>
    </row>
    <row r="31" spans="1:15" ht="21.75" customHeight="1">
      <c r="A31" s="313"/>
      <c r="B31" s="313"/>
      <c r="C31" s="306" t="s">
        <v>72</v>
      </c>
      <c r="D31" s="306" t="s">
        <v>73</v>
      </c>
      <c r="E31" s="306" t="s">
        <v>57</v>
      </c>
      <c r="F31" s="306" t="s">
        <v>64</v>
      </c>
      <c r="G31" s="306" t="s">
        <v>74</v>
      </c>
      <c r="H31" s="306" t="s">
        <v>73</v>
      </c>
      <c r="I31" s="306" t="s">
        <v>57</v>
      </c>
      <c r="J31" s="306" t="s">
        <v>64</v>
      </c>
      <c r="K31" s="309"/>
      <c r="L31" s="304"/>
    </row>
    <row r="32" spans="1:15" ht="49.5" customHeight="1" thickBot="1">
      <c r="A32" s="314"/>
      <c r="B32" s="314"/>
      <c r="C32" s="307"/>
      <c r="D32" s="307"/>
      <c r="E32" s="307"/>
      <c r="F32" s="307"/>
      <c r="G32" s="307"/>
      <c r="H32" s="307"/>
      <c r="I32" s="307"/>
      <c r="J32" s="307"/>
      <c r="K32" s="307"/>
      <c r="L32" s="305"/>
    </row>
    <row r="33" spans="1:12" ht="55.5" customHeight="1" thickBot="1">
      <c r="A33" s="310" t="s">
        <v>171</v>
      </c>
      <c r="B33" s="22" t="s">
        <v>159</v>
      </c>
      <c r="C33" s="2"/>
      <c r="D33" s="2"/>
      <c r="E33" s="2">
        <f>C33-D33</f>
        <v>0</v>
      </c>
      <c r="F33" s="133"/>
      <c r="G33" s="2"/>
      <c r="H33" s="2"/>
      <c r="I33" s="3">
        <f>G33-H33</f>
        <v>0</v>
      </c>
      <c r="J33" s="2"/>
      <c r="K33" s="2">
        <f>C33+G33</f>
        <v>0</v>
      </c>
      <c r="L33" s="3">
        <f>E33+I33</f>
        <v>0</v>
      </c>
    </row>
    <row r="34" spans="1:12" ht="50.25" customHeight="1" thickBot="1">
      <c r="A34" s="310"/>
      <c r="B34" s="22" t="s">
        <v>158</v>
      </c>
      <c r="C34" s="4">
        <f>0+2</f>
        <v>2</v>
      </c>
      <c r="D34" s="4">
        <v>2</v>
      </c>
      <c r="E34" s="2">
        <f t="shared" ref="E34:E37" si="5">C34-D34</f>
        <v>0</v>
      </c>
      <c r="F34" s="134" t="s">
        <v>168</v>
      </c>
      <c r="G34" s="4"/>
      <c r="H34" s="4"/>
      <c r="I34" s="3">
        <f t="shared" ref="I34:I37" si="6">G34-H34</f>
        <v>0</v>
      </c>
      <c r="J34" s="4"/>
      <c r="K34" s="2">
        <f t="shared" ref="K34:K37" si="7">C34+G34</f>
        <v>2</v>
      </c>
      <c r="L34" s="3">
        <v>0</v>
      </c>
    </row>
    <row r="35" spans="1:12" ht="49.5" customHeight="1" thickBot="1">
      <c r="A35" s="310"/>
      <c r="B35" s="22" t="s">
        <v>160</v>
      </c>
      <c r="C35" s="4">
        <f>1+2</f>
        <v>3</v>
      </c>
      <c r="D35" s="4">
        <v>3</v>
      </c>
      <c r="E35" s="2">
        <f t="shared" si="5"/>
        <v>0</v>
      </c>
      <c r="F35" s="134" t="s">
        <v>242</v>
      </c>
      <c r="G35" s="4"/>
      <c r="H35" s="4"/>
      <c r="I35" s="3">
        <f t="shared" si="6"/>
        <v>0</v>
      </c>
      <c r="J35" s="4"/>
      <c r="K35" s="2">
        <f t="shared" si="7"/>
        <v>3</v>
      </c>
      <c r="L35" s="3">
        <v>0</v>
      </c>
    </row>
    <row r="36" spans="1:12" ht="43.5" customHeight="1" thickBot="1">
      <c r="A36" s="310"/>
      <c r="B36" s="22" t="s">
        <v>161</v>
      </c>
      <c r="C36" s="5">
        <f>5+3</f>
        <v>8</v>
      </c>
      <c r="D36" s="5">
        <v>8</v>
      </c>
      <c r="E36" s="2">
        <f t="shared" si="5"/>
        <v>0</v>
      </c>
      <c r="F36" s="134" t="s">
        <v>241</v>
      </c>
      <c r="G36" s="5"/>
      <c r="H36" s="5"/>
      <c r="I36" s="3">
        <f t="shared" si="6"/>
        <v>0</v>
      </c>
      <c r="J36" s="5"/>
      <c r="K36" s="2">
        <f t="shared" si="7"/>
        <v>8</v>
      </c>
      <c r="L36" s="3">
        <v>0</v>
      </c>
    </row>
    <row r="37" spans="1:12" ht="43.5" customHeight="1" thickBot="1">
      <c r="A37" s="310"/>
      <c r="B37" s="122" t="s">
        <v>170</v>
      </c>
      <c r="C37" s="5">
        <f>1+2</f>
        <v>3</v>
      </c>
      <c r="D37" s="5">
        <v>3</v>
      </c>
      <c r="E37" s="2">
        <f t="shared" si="5"/>
        <v>0</v>
      </c>
      <c r="F37" s="134" t="s">
        <v>168</v>
      </c>
      <c r="G37" s="5"/>
      <c r="H37" s="5"/>
      <c r="I37" s="3">
        <f t="shared" si="6"/>
        <v>0</v>
      </c>
      <c r="J37" s="5"/>
      <c r="K37" s="2">
        <f t="shared" si="7"/>
        <v>3</v>
      </c>
      <c r="L37" s="3">
        <v>0</v>
      </c>
    </row>
    <row r="38" spans="1:12" ht="43.5" customHeight="1" thickBot="1">
      <c r="A38" s="310"/>
      <c r="B38" s="122" t="s">
        <v>169</v>
      </c>
      <c r="C38" s="5">
        <f>0+1</f>
        <v>1</v>
      </c>
      <c r="D38" s="5">
        <v>1</v>
      </c>
      <c r="E38" s="2">
        <f t="shared" ref="E38" si="8">C38-D38</f>
        <v>0</v>
      </c>
      <c r="F38" s="134" t="s">
        <v>167</v>
      </c>
      <c r="G38" s="5"/>
      <c r="H38" s="5"/>
      <c r="I38" s="3">
        <f t="shared" ref="I38" si="9">G38-H38</f>
        <v>0</v>
      </c>
      <c r="J38" s="5"/>
      <c r="K38" s="2">
        <f t="shared" ref="K38" si="10">C38+G38</f>
        <v>1</v>
      </c>
      <c r="L38" s="3">
        <v>0</v>
      </c>
    </row>
    <row r="39" spans="1:12" ht="32.25" customHeight="1" thickBot="1">
      <c r="A39" s="311"/>
      <c r="B39" s="201" t="s">
        <v>16</v>
      </c>
      <c r="C39" s="14">
        <f>SUM(C33:C38)</f>
        <v>17</v>
      </c>
      <c r="D39" s="14">
        <f t="shared" ref="D39:E39" si="11">SUM(D33:D38)</f>
        <v>17</v>
      </c>
      <c r="E39" s="14">
        <f t="shared" si="11"/>
        <v>0</v>
      </c>
      <c r="F39" s="202" t="s">
        <v>243</v>
      </c>
      <c r="G39" s="14">
        <f t="shared" ref="G39:L39" si="12">SUM(G33:G38)</f>
        <v>0</v>
      </c>
      <c r="H39" s="14">
        <f t="shared" si="12"/>
        <v>0</v>
      </c>
      <c r="I39" s="14">
        <f t="shared" si="12"/>
        <v>0</v>
      </c>
      <c r="J39" s="14">
        <f t="shared" si="12"/>
        <v>0</v>
      </c>
      <c r="K39" s="14">
        <f t="shared" si="12"/>
        <v>17</v>
      </c>
      <c r="L39" s="14">
        <f t="shared" si="12"/>
        <v>0</v>
      </c>
    </row>
    <row r="41" spans="1:12" ht="16.5" customHeight="1">
      <c r="A41" s="301" t="s">
        <v>249</v>
      </c>
      <c r="B41" s="302"/>
      <c r="C41" s="302"/>
      <c r="D41" s="302"/>
      <c r="E41" s="302"/>
      <c r="F41" s="302"/>
      <c r="G41" s="302"/>
      <c r="H41" s="302"/>
      <c r="I41" s="302"/>
      <c r="J41" s="302"/>
      <c r="K41" s="302"/>
      <c r="L41" s="302"/>
    </row>
  </sheetData>
  <mergeCells count="35">
    <mergeCell ref="A2:L2"/>
    <mergeCell ref="A3:L3"/>
    <mergeCell ref="A8:L8"/>
    <mergeCell ref="A14:A18"/>
    <mergeCell ref="C11:F11"/>
    <mergeCell ref="G11:J11"/>
    <mergeCell ref="K11:K13"/>
    <mergeCell ref="L11:L13"/>
    <mergeCell ref="I12:I13"/>
    <mergeCell ref="J12:J13"/>
    <mergeCell ref="A11:A13"/>
    <mergeCell ref="B11:B13"/>
    <mergeCell ref="C12:C13"/>
    <mergeCell ref="D12:D13"/>
    <mergeCell ref="E12:E13"/>
    <mergeCell ref="G12:G13"/>
    <mergeCell ref="H12:H13"/>
    <mergeCell ref="A33:A39"/>
    <mergeCell ref="A30:A32"/>
    <mergeCell ref="B30:B32"/>
    <mergeCell ref="F12:F13"/>
    <mergeCell ref="G30:J30"/>
    <mergeCell ref="A41:L41"/>
    <mergeCell ref="A28:L28"/>
    <mergeCell ref="L30:L32"/>
    <mergeCell ref="C31:C32"/>
    <mergeCell ref="D31:D32"/>
    <mergeCell ref="E31:E32"/>
    <mergeCell ref="F31:F32"/>
    <mergeCell ref="G31:G32"/>
    <mergeCell ref="H31:H32"/>
    <mergeCell ref="I31:I32"/>
    <mergeCell ref="J31:J32"/>
    <mergeCell ref="C30:F30"/>
    <mergeCell ref="K30:K3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54"/>
  <sheetViews>
    <sheetView workbookViewId="0">
      <selection activeCell="A18" sqref="A18"/>
    </sheetView>
  </sheetViews>
  <sheetFormatPr baseColWidth="10" defaultRowHeight="15"/>
  <cols>
    <col min="1" max="1" width="39.28515625" style="130" customWidth="1"/>
    <col min="2" max="3" width="8.7109375" style="121" customWidth="1"/>
    <col min="4" max="4" width="8.7109375" style="124" customWidth="1"/>
    <col min="5" max="9" width="8.7109375" style="121" customWidth="1"/>
    <col min="10" max="10" width="8.7109375" style="124" customWidth="1"/>
    <col min="11" max="13" width="8.7109375" style="121" customWidth="1"/>
    <col min="14" max="15" width="8.7109375" style="124" customWidth="1"/>
    <col min="16" max="16" width="7.42578125" style="124" customWidth="1"/>
    <col min="17" max="16384" width="11.42578125" style="130"/>
  </cols>
  <sheetData>
    <row r="1" spans="1:40" ht="23.25">
      <c r="A1" s="322" t="s">
        <v>37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</row>
    <row r="2" spans="1:40" ht="23.25">
      <c r="A2" s="322" t="s">
        <v>38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</row>
    <row r="5" spans="1:40" ht="23.25" customHeight="1">
      <c r="A5" s="324" t="s">
        <v>39</v>
      </c>
      <c r="B5" s="324"/>
      <c r="C5" s="324"/>
    </row>
    <row r="8" spans="1:40" ht="23.25">
      <c r="A8" s="323" t="s">
        <v>140</v>
      </c>
      <c r="B8" s="323"/>
      <c r="C8" s="323"/>
      <c r="D8" s="323"/>
      <c r="E8" s="323"/>
      <c r="F8" s="323"/>
      <c r="G8" s="323"/>
      <c r="H8" s="323"/>
      <c r="I8" s="323"/>
      <c r="J8" s="323"/>
      <c r="K8" s="323"/>
      <c r="L8" s="323"/>
      <c r="M8" s="323"/>
      <c r="N8" s="323"/>
      <c r="O8" s="323"/>
      <c r="P8" s="323"/>
    </row>
    <row r="9" spans="1:40" ht="24" thickBot="1">
      <c r="A9" s="323" t="s">
        <v>122</v>
      </c>
      <c r="B9" s="323"/>
      <c r="C9" s="323"/>
      <c r="D9" s="323"/>
      <c r="E9" s="323"/>
      <c r="F9" s="323"/>
      <c r="G9" s="323"/>
      <c r="H9" s="323"/>
      <c r="I9" s="323"/>
      <c r="J9" s="323"/>
      <c r="K9" s="323"/>
      <c r="L9" s="323"/>
      <c r="M9" s="323"/>
      <c r="N9" s="323"/>
      <c r="O9" s="323"/>
      <c r="P9" s="323"/>
    </row>
    <row r="10" spans="1:40" ht="17.25" thickTop="1" thickBot="1">
      <c r="A10" s="320" t="s">
        <v>123</v>
      </c>
      <c r="B10" s="320" t="s">
        <v>10</v>
      </c>
      <c r="C10" s="320"/>
      <c r="D10" s="320"/>
      <c r="E10" s="320"/>
      <c r="F10" s="320"/>
      <c r="G10" s="320"/>
      <c r="H10" s="320"/>
      <c r="I10" s="320"/>
      <c r="J10" s="320"/>
      <c r="K10" s="320"/>
      <c r="L10" s="320"/>
      <c r="M10" s="320"/>
      <c r="N10" s="320" t="s">
        <v>16</v>
      </c>
      <c r="O10" s="320"/>
      <c r="P10" s="320"/>
    </row>
    <row r="11" spans="1:40" ht="16.5" customHeight="1" thickTop="1" thickBot="1">
      <c r="A11" s="320"/>
      <c r="B11" s="320" t="s">
        <v>141</v>
      </c>
      <c r="C11" s="320"/>
      <c r="D11" s="320"/>
      <c r="E11" s="320" t="s">
        <v>142</v>
      </c>
      <c r="F11" s="320"/>
      <c r="G11" s="320"/>
      <c r="H11" s="320"/>
      <c r="I11" s="320"/>
      <c r="J11" s="320"/>
      <c r="K11" s="320" t="s">
        <v>143</v>
      </c>
      <c r="L11" s="320"/>
      <c r="M11" s="320"/>
      <c r="N11" s="320"/>
      <c r="O11" s="320"/>
      <c r="P11" s="320"/>
    </row>
    <row r="12" spans="1:40" ht="17.25" thickTop="1" thickBot="1">
      <c r="A12" s="320"/>
      <c r="B12" s="320"/>
      <c r="C12" s="320"/>
      <c r="D12" s="320"/>
      <c r="E12" s="320" t="s">
        <v>131</v>
      </c>
      <c r="F12" s="320"/>
      <c r="G12" s="320"/>
      <c r="H12" s="320" t="s">
        <v>132</v>
      </c>
      <c r="I12" s="320"/>
      <c r="J12" s="320"/>
      <c r="K12" s="320"/>
      <c r="L12" s="320"/>
      <c r="M12" s="320"/>
      <c r="N12" s="320"/>
      <c r="O12" s="320"/>
      <c r="P12" s="320"/>
    </row>
    <row r="13" spans="1:40" ht="16.5" thickTop="1" thickBot="1">
      <c r="A13" s="320"/>
      <c r="B13" s="152" t="s">
        <v>133</v>
      </c>
      <c r="C13" s="152" t="s">
        <v>134</v>
      </c>
      <c r="D13" s="152" t="s">
        <v>135</v>
      </c>
      <c r="E13" s="152" t="s">
        <v>133</v>
      </c>
      <c r="F13" s="152" t="s">
        <v>134</v>
      </c>
      <c r="G13" s="152" t="s">
        <v>135</v>
      </c>
      <c r="H13" s="152" t="s">
        <v>133</v>
      </c>
      <c r="I13" s="152" t="s">
        <v>134</v>
      </c>
      <c r="J13" s="152" t="s">
        <v>135</v>
      </c>
      <c r="K13" s="152" t="s">
        <v>133</v>
      </c>
      <c r="L13" s="152" t="s">
        <v>134</v>
      </c>
      <c r="M13" s="152" t="s">
        <v>135</v>
      </c>
      <c r="N13" s="152" t="s">
        <v>133</v>
      </c>
      <c r="O13" s="152" t="s">
        <v>134</v>
      </c>
      <c r="P13" s="152" t="s">
        <v>135</v>
      </c>
    </row>
    <row r="14" spans="1:40" ht="26.25" customHeight="1" thickTop="1" thickBot="1">
      <c r="A14" s="149" t="s">
        <v>172</v>
      </c>
      <c r="B14" s="142"/>
      <c r="C14" s="142"/>
      <c r="D14" s="143">
        <f>B14+C14</f>
        <v>0</v>
      </c>
      <c r="E14" s="142"/>
      <c r="F14" s="142"/>
      <c r="G14" s="143">
        <f>E14+F14</f>
        <v>0</v>
      </c>
      <c r="H14" s="142"/>
      <c r="I14" s="142"/>
      <c r="J14" s="143">
        <f>H14+I14</f>
        <v>0</v>
      </c>
      <c r="K14" s="142"/>
      <c r="L14" s="142">
        <v>1</v>
      </c>
      <c r="M14" s="196">
        <f>K14+L14</f>
        <v>1</v>
      </c>
      <c r="N14" s="152">
        <f t="shared" ref="N14:N34" si="0">B14+E14+H14+K14</f>
        <v>0</v>
      </c>
      <c r="O14" s="152">
        <f t="shared" ref="O14:O34" si="1">C14+F14+I14+L14</f>
        <v>1</v>
      </c>
      <c r="P14" s="152">
        <f t="shared" ref="P14:P34" si="2">N14+O14</f>
        <v>1</v>
      </c>
    </row>
    <row r="15" spans="1:40" ht="19.5" customHeight="1" thickTop="1" thickBot="1">
      <c r="A15" s="144" t="s">
        <v>173</v>
      </c>
      <c r="B15" s="136">
        <v>1</v>
      </c>
      <c r="C15" s="136"/>
      <c r="D15" s="140">
        <f t="shared" ref="D15:D52" si="3">B15+C15</f>
        <v>1</v>
      </c>
      <c r="E15" s="136"/>
      <c r="F15" s="136"/>
      <c r="G15" s="140">
        <f t="shared" ref="G15:G52" si="4">E15+F15</f>
        <v>0</v>
      </c>
      <c r="H15" s="136"/>
      <c r="I15" s="136"/>
      <c r="J15" s="140">
        <f t="shared" ref="J15:J52" si="5">H15+I15</f>
        <v>0</v>
      </c>
      <c r="K15" s="136"/>
      <c r="L15" s="136"/>
      <c r="M15" s="197">
        <f t="shared" ref="M15:M52" si="6">K15+L15</f>
        <v>0</v>
      </c>
      <c r="N15" s="152">
        <f t="shared" si="0"/>
        <v>1</v>
      </c>
      <c r="O15" s="152">
        <f t="shared" si="1"/>
        <v>0</v>
      </c>
      <c r="P15" s="152">
        <f t="shared" si="2"/>
        <v>1</v>
      </c>
    </row>
    <row r="16" spans="1:40" ht="19.5" customHeight="1" thickTop="1" thickBot="1">
      <c r="A16" s="144" t="s">
        <v>174</v>
      </c>
      <c r="B16" s="136"/>
      <c r="C16" s="136"/>
      <c r="D16" s="140">
        <f t="shared" si="3"/>
        <v>0</v>
      </c>
      <c r="E16" s="136"/>
      <c r="F16" s="136"/>
      <c r="G16" s="140">
        <f t="shared" si="4"/>
        <v>0</v>
      </c>
      <c r="H16" s="136"/>
      <c r="I16" s="136"/>
      <c r="J16" s="140">
        <f t="shared" si="5"/>
        <v>0</v>
      </c>
      <c r="K16" s="136">
        <v>1</v>
      </c>
      <c r="L16" s="136">
        <v>1</v>
      </c>
      <c r="M16" s="197">
        <f t="shared" si="6"/>
        <v>2</v>
      </c>
      <c r="N16" s="152">
        <f t="shared" si="0"/>
        <v>1</v>
      </c>
      <c r="O16" s="152">
        <f t="shared" si="1"/>
        <v>1</v>
      </c>
      <c r="P16" s="152">
        <f t="shared" si="2"/>
        <v>2</v>
      </c>
    </row>
    <row r="17" spans="1:16" ht="19.5" customHeight="1" thickTop="1" thickBot="1">
      <c r="A17" s="144" t="s">
        <v>175</v>
      </c>
      <c r="B17" s="136"/>
      <c r="C17" s="136"/>
      <c r="D17" s="140">
        <f t="shared" si="3"/>
        <v>0</v>
      </c>
      <c r="E17" s="136"/>
      <c r="F17" s="136"/>
      <c r="G17" s="140">
        <f t="shared" si="4"/>
        <v>0</v>
      </c>
      <c r="H17" s="136">
        <v>1</v>
      </c>
      <c r="I17" s="136"/>
      <c r="J17" s="140">
        <f t="shared" si="5"/>
        <v>1</v>
      </c>
      <c r="K17" s="136">
        <v>1</v>
      </c>
      <c r="L17" s="136"/>
      <c r="M17" s="197">
        <f t="shared" si="6"/>
        <v>1</v>
      </c>
      <c r="N17" s="152">
        <f t="shared" si="0"/>
        <v>2</v>
      </c>
      <c r="O17" s="152">
        <f t="shared" si="1"/>
        <v>0</v>
      </c>
      <c r="P17" s="152">
        <f t="shared" si="2"/>
        <v>2</v>
      </c>
    </row>
    <row r="18" spans="1:16" ht="19.5" customHeight="1" thickTop="1" thickBot="1">
      <c r="A18" s="144" t="s">
        <v>176</v>
      </c>
      <c r="B18" s="136"/>
      <c r="C18" s="136"/>
      <c r="D18" s="140">
        <f t="shared" si="3"/>
        <v>0</v>
      </c>
      <c r="E18" s="136"/>
      <c r="F18" s="136"/>
      <c r="G18" s="140">
        <f t="shared" si="4"/>
        <v>0</v>
      </c>
      <c r="H18" s="136"/>
      <c r="I18" s="136"/>
      <c r="J18" s="140">
        <f t="shared" si="5"/>
        <v>0</v>
      </c>
      <c r="K18" s="136">
        <v>2</v>
      </c>
      <c r="L18" s="136">
        <v>2</v>
      </c>
      <c r="M18" s="197">
        <f t="shared" si="6"/>
        <v>4</v>
      </c>
      <c r="N18" s="152">
        <f t="shared" si="0"/>
        <v>2</v>
      </c>
      <c r="O18" s="152">
        <f t="shared" si="1"/>
        <v>2</v>
      </c>
      <c r="P18" s="152">
        <f t="shared" si="2"/>
        <v>4</v>
      </c>
    </row>
    <row r="19" spans="1:16" ht="19.5" customHeight="1" thickTop="1" thickBot="1">
      <c r="A19" s="144" t="s">
        <v>177</v>
      </c>
      <c r="B19" s="136"/>
      <c r="C19" s="136"/>
      <c r="D19" s="140">
        <f t="shared" si="3"/>
        <v>0</v>
      </c>
      <c r="E19" s="136"/>
      <c r="F19" s="136"/>
      <c r="G19" s="140">
        <f t="shared" si="4"/>
        <v>0</v>
      </c>
      <c r="H19" s="136"/>
      <c r="I19" s="136"/>
      <c r="J19" s="140">
        <f t="shared" si="5"/>
        <v>0</v>
      </c>
      <c r="K19" s="136"/>
      <c r="L19" s="136">
        <v>1</v>
      </c>
      <c r="M19" s="197">
        <f t="shared" si="6"/>
        <v>1</v>
      </c>
      <c r="N19" s="152">
        <f t="shared" si="0"/>
        <v>0</v>
      </c>
      <c r="O19" s="152">
        <f t="shared" si="1"/>
        <v>1</v>
      </c>
      <c r="P19" s="152">
        <f t="shared" si="2"/>
        <v>1</v>
      </c>
    </row>
    <row r="20" spans="1:16" ht="19.5" customHeight="1" thickTop="1" thickBot="1">
      <c r="A20" s="144" t="s">
        <v>178</v>
      </c>
      <c r="B20" s="136"/>
      <c r="C20" s="136"/>
      <c r="D20" s="140">
        <f t="shared" si="3"/>
        <v>0</v>
      </c>
      <c r="E20" s="136"/>
      <c r="F20" s="136">
        <v>1</v>
      </c>
      <c r="G20" s="140">
        <f t="shared" si="4"/>
        <v>1</v>
      </c>
      <c r="H20" s="136"/>
      <c r="I20" s="136"/>
      <c r="J20" s="140">
        <f t="shared" si="5"/>
        <v>0</v>
      </c>
      <c r="K20" s="136">
        <v>1</v>
      </c>
      <c r="L20" s="136"/>
      <c r="M20" s="197">
        <f t="shared" si="6"/>
        <v>1</v>
      </c>
      <c r="N20" s="152">
        <f t="shared" si="0"/>
        <v>1</v>
      </c>
      <c r="O20" s="152">
        <f t="shared" si="1"/>
        <v>1</v>
      </c>
      <c r="P20" s="152">
        <f t="shared" si="2"/>
        <v>2</v>
      </c>
    </row>
    <row r="21" spans="1:16" ht="19.5" customHeight="1" thickTop="1" thickBot="1">
      <c r="A21" s="144" t="s">
        <v>179</v>
      </c>
      <c r="B21" s="136">
        <v>2</v>
      </c>
      <c r="C21" s="136"/>
      <c r="D21" s="140">
        <f t="shared" si="3"/>
        <v>2</v>
      </c>
      <c r="E21" s="136"/>
      <c r="F21" s="136"/>
      <c r="G21" s="140">
        <f t="shared" si="4"/>
        <v>0</v>
      </c>
      <c r="H21" s="136"/>
      <c r="I21" s="136"/>
      <c r="J21" s="140">
        <f t="shared" si="5"/>
        <v>0</v>
      </c>
      <c r="K21" s="136">
        <v>4</v>
      </c>
      <c r="L21" s="136">
        <v>1</v>
      </c>
      <c r="M21" s="197">
        <f t="shared" si="6"/>
        <v>5</v>
      </c>
      <c r="N21" s="152">
        <f t="shared" si="0"/>
        <v>6</v>
      </c>
      <c r="O21" s="152">
        <f t="shared" si="1"/>
        <v>1</v>
      </c>
      <c r="P21" s="152">
        <f t="shared" si="2"/>
        <v>7</v>
      </c>
    </row>
    <row r="22" spans="1:16" ht="19.5" customHeight="1" thickTop="1" thickBot="1">
      <c r="A22" s="144" t="s">
        <v>180</v>
      </c>
      <c r="B22" s="136"/>
      <c r="C22" s="136"/>
      <c r="D22" s="140">
        <f t="shared" si="3"/>
        <v>0</v>
      </c>
      <c r="E22" s="136"/>
      <c r="F22" s="136"/>
      <c r="G22" s="140">
        <f t="shared" si="4"/>
        <v>0</v>
      </c>
      <c r="H22" s="136"/>
      <c r="I22" s="136"/>
      <c r="J22" s="140">
        <f t="shared" si="5"/>
        <v>0</v>
      </c>
      <c r="K22" s="136"/>
      <c r="L22" s="136">
        <v>1</v>
      </c>
      <c r="M22" s="197">
        <f t="shared" si="6"/>
        <v>1</v>
      </c>
      <c r="N22" s="152">
        <f t="shared" si="0"/>
        <v>0</v>
      </c>
      <c r="O22" s="152">
        <f t="shared" si="1"/>
        <v>1</v>
      </c>
      <c r="P22" s="152">
        <f t="shared" si="2"/>
        <v>1</v>
      </c>
    </row>
    <row r="23" spans="1:16" ht="19.5" customHeight="1" thickTop="1" thickBot="1">
      <c r="A23" s="144" t="s">
        <v>181</v>
      </c>
      <c r="B23" s="136"/>
      <c r="C23" s="136"/>
      <c r="D23" s="140">
        <f t="shared" si="3"/>
        <v>0</v>
      </c>
      <c r="E23" s="136"/>
      <c r="F23" s="136"/>
      <c r="G23" s="140">
        <f t="shared" si="4"/>
        <v>0</v>
      </c>
      <c r="H23" s="136"/>
      <c r="I23" s="136"/>
      <c r="J23" s="140">
        <f t="shared" si="5"/>
        <v>0</v>
      </c>
      <c r="K23" s="136">
        <v>4</v>
      </c>
      <c r="L23" s="136">
        <v>1</v>
      </c>
      <c r="M23" s="197">
        <f t="shared" si="6"/>
        <v>5</v>
      </c>
      <c r="N23" s="152">
        <f t="shared" si="0"/>
        <v>4</v>
      </c>
      <c r="O23" s="152">
        <f t="shared" si="1"/>
        <v>1</v>
      </c>
      <c r="P23" s="152">
        <f t="shared" si="2"/>
        <v>5</v>
      </c>
    </row>
    <row r="24" spans="1:16" ht="19.5" customHeight="1" thickTop="1" thickBot="1">
      <c r="A24" s="144" t="s">
        <v>182</v>
      </c>
      <c r="B24" s="136"/>
      <c r="C24" s="136"/>
      <c r="D24" s="140">
        <f t="shared" si="3"/>
        <v>0</v>
      </c>
      <c r="E24" s="136"/>
      <c r="F24" s="136"/>
      <c r="G24" s="140">
        <f t="shared" si="4"/>
        <v>0</v>
      </c>
      <c r="H24" s="136"/>
      <c r="I24" s="136"/>
      <c r="J24" s="140">
        <f t="shared" si="5"/>
        <v>0</v>
      </c>
      <c r="K24" s="136"/>
      <c r="L24" s="136">
        <v>1</v>
      </c>
      <c r="M24" s="197">
        <f t="shared" si="6"/>
        <v>1</v>
      </c>
      <c r="N24" s="152">
        <f t="shared" si="0"/>
        <v>0</v>
      </c>
      <c r="O24" s="152">
        <f t="shared" si="1"/>
        <v>1</v>
      </c>
      <c r="P24" s="152">
        <f t="shared" si="2"/>
        <v>1</v>
      </c>
    </row>
    <row r="25" spans="1:16" ht="19.5" customHeight="1" thickTop="1" thickBot="1">
      <c r="A25" s="144" t="s">
        <v>183</v>
      </c>
      <c r="B25" s="136"/>
      <c r="C25" s="136"/>
      <c r="D25" s="140">
        <f t="shared" si="3"/>
        <v>0</v>
      </c>
      <c r="E25" s="136"/>
      <c r="F25" s="136"/>
      <c r="G25" s="140">
        <f t="shared" si="4"/>
        <v>0</v>
      </c>
      <c r="H25" s="136"/>
      <c r="I25" s="136"/>
      <c r="J25" s="140">
        <f t="shared" si="5"/>
        <v>0</v>
      </c>
      <c r="K25" s="136">
        <v>1</v>
      </c>
      <c r="L25" s="136"/>
      <c r="M25" s="197">
        <f t="shared" si="6"/>
        <v>1</v>
      </c>
      <c r="N25" s="152">
        <f t="shared" si="0"/>
        <v>1</v>
      </c>
      <c r="O25" s="152">
        <f t="shared" si="1"/>
        <v>0</v>
      </c>
      <c r="P25" s="152">
        <f t="shared" si="2"/>
        <v>1</v>
      </c>
    </row>
    <row r="26" spans="1:16" ht="19.5" customHeight="1" thickTop="1" thickBot="1">
      <c r="A26" s="144" t="s">
        <v>184</v>
      </c>
      <c r="B26" s="136">
        <v>2</v>
      </c>
      <c r="C26" s="136"/>
      <c r="D26" s="140">
        <f t="shared" si="3"/>
        <v>2</v>
      </c>
      <c r="E26" s="136"/>
      <c r="F26" s="136"/>
      <c r="G26" s="140">
        <f t="shared" si="4"/>
        <v>0</v>
      </c>
      <c r="H26" s="136"/>
      <c r="I26" s="136"/>
      <c r="J26" s="140">
        <f t="shared" si="5"/>
        <v>0</v>
      </c>
      <c r="K26" s="136">
        <v>5</v>
      </c>
      <c r="L26" s="136">
        <v>3</v>
      </c>
      <c r="M26" s="197">
        <f t="shared" si="6"/>
        <v>8</v>
      </c>
      <c r="N26" s="152">
        <f t="shared" si="0"/>
        <v>7</v>
      </c>
      <c r="O26" s="152">
        <f t="shared" si="1"/>
        <v>3</v>
      </c>
      <c r="P26" s="152">
        <f t="shared" si="2"/>
        <v>10</v>
      </c>
    </row>
    <row r="27" spans="1:16" ht="19.5" customHeight="1" thickTop="1" thickBot="1">
      <c r="A27" s="144" t="s">
        <v>185</v>
      </c>
      <c r="B27" s="136"/>
      <c r="C27" s="136"/>
      <c r="D27" s="140">
        <f t="shared" si="3"/>
        <v>0</v>
      </c>
      <c r="E27" s="136"/>
      <c r="F27" s="136"/>
      <c r="G27" s="140">
        <f t="shared" si="4"/>
        <v>0</v>
      </c>
      <c r="H27" s="136"/>
      <c r="I27" s="136"/>
      <c r="J27" s="140">
        <f t="shared" si="5"/>
        <v>0</v>
      </c>
      <c r="K27" s="136">
        <v>1</v>
      </c>
      <c r="L27" s="136">
        <v>2</v>
      </c>
      <c r="M27" s="197">
        <f t="shared" si="6"/>
        <v>3</v>
      </c>
      <c r="N27" s="152">
        <f t="shared" si="0"/>
        <v>1</v>
      </c>
      <c r="O27" s="152">
        <f t="shared" si="1"/>
        <v>2</v>
      </c>
      <c r="P27" s="152">
        <f t="shared" si="2"/>
        <v>3</v>
      </c>
    </row>
    <row r="28" spans="1:16" ht="19.5" customHeight="1" thickTop="1" thickBot="1">
      <c r="A28" s="144" t="s">
        <v>186</v>
      </c>
      <c r="B28" s="136">
        <v>1</v>
      </c>
      <c r="C28" s="136"/>
      <c r="D28" s="140">
        <f t="shared" si="3"/>
        <v>1</v>
      </c>
      <c r="E28" s="136"/>
      <c r="F28" s="136"/>
      <c r="G28" s="140">
        <f t="shared" si="4"/>
        <v>0</v>
      </c>
      <c r="H28" s="136"/>
      <c r="I28" s="136"/>
      <c r="J28" s="140">
        <f t="shared" si="5"/>
        <v>0</v>
      </c>
      <c r="K28" s="136"/>
      <c r="L28" s="136"/>
      <c r="M28" s="197">
        <f t="shared" si="6"/>
        <v>0</v>
      </c>
      <c r="N28" s="152">
        <f t="shared" si="0"/>
        <v>1</v>
      </c>
      <c r="O28" s="152">
        <f t="shared" si="1"/>
        <v>0</v>
      </c>
      <c r="P28" s="152">
        <f t="shared" si="2"/>
        <v>1</v>
      </c>
    </row>
    <row r="29" spans="1:16" ht="19.5" customHeight="1" thickTop="1" thickBot="1">
      <c r="A29" s="144" t="s">
        <v>187</v>
      </c>
      <c r="B29" s="136"/>
      <c r="C29" s="136"/>
      <c r="D29" s="140">
        <f t="shared" si="3"/>
        <v>0</v>
      </c>
      <c r="E29" s="136"/>
      <c r="F29" s="136"/>
      <c r="G29" s="140">
        <f t="shared" si="4"/>
        <v>0</v>
      </c>
      <c r="H29" s="136"/>
      <c r="I29" s="136"/>
      <c r="J29" s="140">
        <f t="shared" si="5"/>
        <v>0</v>
      </c>
      <c r="K29" s="136"/>
      <c r="L29" s="136">
        <v>2</v>
      </c>
      <c r="M29" s="197">
        <f t="shared" si="6"/>
        <v>2</v>
      </c>
      <c r="N29" s="152">
        <f t="shared" si="0"/>
        <v>0</v>
      </c>
      <c r="O29" s="152">
        <f t="shared" si="1"/>
        <v>2</v>
      </c>
      <c r="P29" s="152">
        <f t="shared" si="2"/>
        <v>2</v>
      </c>
    </row>
    <row r="30" spans="1:16" ht="19.5" customHeight="1" thickTop="1" thickBot="1">
      <c r="A30" s="144" t="s">
        <v>188</v>
      </c>
      <c r="B30" s="136">
        <v>1</v>
      </c>
      <c r="C30" s="136"/>
      <c r="D30" s="140">
        <f t="shared" si="3"/>
        <v>1</v>
      </c>
      <c r="E30" s="136"/>
      <c r="F30" s="136"/>
      <c r="G30" s="140">
        <f t="shared" si="4"/>
        <v>0</v>
      </c>
      <c r="H30" s="136"/>
      <c r="I30" s="136"/>
      <c r="J30" s="140">
        <f t="shared" si="5"/>
        <v>0</v>
      </c>
      <c r="K30" s="136">
        <v>1</v>
      </c>
      <c r="L30" s="136">
        <v>2</v>
      </c>
      <c r="M30" s="197">
        <f t="shared" si="6"/>
        <v>3</v>
      </c>
      <c r="N30" s="152">
        <f t="shared" si="0"/>
        <v>2</v>
      </c>
      <c r="O30" s="152">
        <f t="shared" si="1"/>
        <v>2</v>
      </c>
      <c r="P30" s="152">
        <f t="shared" si="2"/>
        <v>4</v>
      </c>
    </row>
    <row r="31" spans="1:16" ht="19.5" customHeight="1" thickTop="1" thickBot="1">
      <c r="A31" s="144" t="s">
        <v>189</v>
      </c>
      <c r="B31" s="136"/>
      <c r="C31" s="136"/>
      <c r="D31" s="140">
        <f t="shared" si="3"/>
        <v>0</v>
      </c>
      <c r="E31" s="136"/>
      <c r="F31" s="136"/>
      <c r="G31" s="140">
        <f t="shared" si="4"/>
        <v>0</v>
      </c>
      <c r="H31" s="136"/>
      <c r="I31" s="136"/>
      <c r="J31" s="140">
        <f t="shared" si="5"/>
        <v>0</v>
      </c>
      <c r="K31" s="136">
        <v>1</v>
      </c>
      <c r="L31" s="136">
        <v>1</v>
      </c>
      <c r="M31" s="197">
        <f t="shared" si="6"/>
        <v>2</v>
      </c>
      <c r="N31" s="152">
        <f t="shared" si="0"/>
        <v>1</v>
      </c>
      <c r="O31" s="152">
        <f t="shared" si="1"/>
        <v>1</v>
      </c>
      <c r="P31" s="152">
        <f t="shared" si="2"/>
        <v>2</v>
      </c>
    </row>
    <row r="32" spans="1:16" ht="19.5" customHeight="1" thickTop="1" thickBot="1">
      <c r="A32" s="144" t="s">
        <v>190</v>
      </c>
      <c r="B32" s="136"/>
      <c r="C32" s="136"/>
      <c r="D32" s="140">
        <f t="shared" si="3"/>
        <v>0</v>
      </c>
      <c r="E32" s="136"/>
      <c r="F32" s="136"/>
      <c r="G32" s="140">
        <f t="shared" si="4"/>
        <v>0</v>
      </c>
      <c r="H32" s="136"/>
      <c r="I32" s="136"/>
      <c r="J32" s="140">
        <f t="shared" si="5"/>
        <v>0</v>
      </c>
      <c r="K32" s="136"/>
      <c r="L32" s="136">
        <v>2</v>
      </c>
      <c r="M32" s="197">
        <f t="shared" si="6"/>
        <v>2</v>
      </c>
      <c r="N32" s="152">
        <f t="shared" si="0"/>
        <v>0</v>
      </c>
      <c r="O32" s="152">
        <f t="shared" si="1"/>
        <v>2</v>
      </c>
      <c r="P32" s="152">
        <f t="shared" si="2"/>
        <v>2</v>
      </c>
    </row>
    <row r="33" spans="1:16" ht="19.5" customHeight="1" thickTop="1" thickBot="1">
      <c r="A33" s="144" t="s">
        <v>191</v>
      </c>
      <c r="B33" s="136"/>
      <c r="C33" s="136"/>
      <c r="D33" s="140">
        <f t="shared" si="3"/>
        <v>0</v>
      </c>
      <c r="E33" s="136"/>
      <c r="F33" s="136"/>
      <c r="G33" s="140">
        <f t="shared" si="4"/>
        <v>0</v>
      </c>
      <c r="H33" s="136"/>
      <c r="I33" s="136"/>
      <c r="J33" s="140">
        <f t="shared" si="5"/>
        <v>0</v>
      </c>
      <c r="K33" s="136"/>
      <c r="L33" s="136">
        <v>1</v>
      </c>
      <c r="M33" s="197">
        <f t="shared" si="6"/>
        <v>1</v>
      </c>
      <c r="N33" s="152">
        <f t="shared" si="0"/>
        <v>0</v>
      </c>
      <c r="O33" s="152">
        <f t="shared" si="1"/>
        <v>1</v>
      </c>
      <c r="P33" s="152">
        <f t="shared" si="2"/>
        <v>1</v>
      </c>
    </row>
    <row r="34" spans="1:16" ht="19.5" customHeight="1" thickTop="1" thickBot="1">
      <c r="A34" s="150" t="s">
        <v>192</v>
      </c>
      <c r="B34" s="151">
        <v>1</v>
      </c>
      <c r="C34" s="151"/>
      <c r="D34" s="148">
        <f t="shared" si="3"/>
        <v>1</v>
      </c>
      <c r="E34" s="151"/>
      <c r="F34" s="151">
        <v>1</v>
      </c>
      <c r="G34" s="148">
        <f t="shared" si="4"/>
        <v>1</v>
      </c>
      <c r="H34" s="151"/>
      <c r="I34" s="151"/>
      <c r="J34" s="148">
        <f t="shared" si="5"/>
        <v>0</v>
      </c>
      <c r="K34" s="151">
        <v>2</v>
      </c>
      <c r="L34" s="151"/>
      <c r="M34" s="198">
        <f t="shared" si="6"/>
        <v>2</v>
      </c>
      <c r="N34" s="152">
        <f t="shared" si="0"/>
        <v>3</v>
      </c>
      <c r="O34" s="152">
        <f t="shared" si="1"/>
        <v>1</v>
      </c>
      <c r="P34" s="152">
        <f t="shared" si="2"/>
        <v>4</v>
      </c>
    </row>
    <row r="35" spans="1:16" ht="17.25" thickTop="1" thickBot="1">
      <c r="A35" s="320" t="s">
        <v>123</v>
      </c>
      <c r="B35" s="320" t="s">
        <v>10</v>
      </c>
      <c r="C35" s="320"/>
      <c r="D35" s="320"/>
      <c r="E35" s="320"/>
      <c r="F35" s="320"/>
      <c r="G35" s="320"/>
      <c r="H35" s="320"/>
      <c r="I35" s="320"/>
      <c r="J35" s="320"/>
      <c r="K35" s="320"/>
      <c r="L35" s="320"/>
      <c r="M35" s="321"/>
      <c r="N35" s="320" t="s">
        <v>16</v>
      </c>
      <c r="O35" s="320"/>
      <c r="P35" s="320"/>
    </row>
    <row r="36" spans="1:16" ht="16.5" customHeight="1" thickTop="1" thickBot="1">
      <c r="A36" s="320"/>
      <c r="B36" s="320" t="s">
        <v>141</v>
      </c>
      <c r="C36" s="320"/>
      <c r="D36" s="320"/>
      <c r="E36" s="320" t="s">
        <v>142</v>
      </c>
      <c r="F36" s="320"/>
      <c r="G36" s="320"/>
      <c r="H36" s="320"/>
      <c r="I36" s="320"/>
      <c r="J36" s="320"/>
      <c r="K36" s="320" t="s">
        <v>143</v>
      </c>
      <c r="L36" s="320"/>
      <c r="M36" s="321"/>
      <c r="N36" s="320"/>
      <c r="O36" s="320"/>
      <c r="P36" s="320"/>
    </row>
    <row r="37" spans="1:16" ht="17.25" thickTop="1" thickBot="1">
      <c r="A37" s="320"/>
      <c r="B37" s="320"/>
      <c r="C37" s="320"/>
      <c r="D37" s="320"/>
      <c r="E37" s="320" t="s">
        <v>131</v>
      </c>
      <c r="F37" s="320"/>
      <c r="G37" s="320"/>
      <c r="H37" s="320" t="s">
        <v>132</v>
      </c>
      <c r="I37" s="320"/>
      <c r="J37" s="320"/>
      <c r="K37" s="320"/>
      <c r="L37" s="320"/>
      <c r="M37" s="321"/>
      <c r="N37" s="320"/>
      <c r="O37" s="320"/>
      <c r="P37" s="320"/>
    </row>
    <row r="38" spans="1:16" ht="16.5" thickTop="1" thickBot="1">
      <c r="A38" s="320"/>
      <c r="B38" s="152" t="s">
        <v>133</v>
      </c>
      <c r="C38" s="152" t="s">
        <v>134</v>
      </c>
      <c r="D38" s="152" t="s">
        <v>135</v>
      </c>
      <c r="E38" s="152" t="s">
        <v>133</v>
      </c>
      <c r="F38" s="152" t="s">
        <v>134</v>
      </c>
      <c r="G38" s="152" t="s">
        <v>135</v>
      </c>
      <c r="H38" s="152" t="s">
        <v>133</v>
      </c>
      <c r="I38" s="152" t="s">
        <v>134</v>
      </c>
      <c r="J38" s="152" t="s">
        <v>135</v>
      </c>
      <c r="K38" s="152" t="s">
        <v>133</v>
      </c>
      <c r="L38" s="152" t="s">
        <v>134</v>
      </c>
      <c r="M38" s="199" t="s">
        <v>135</v>
      </c>
      <c r="N38" s="152" t="s">
        <v>133</v>
      </c>
      <c r="O38" s="152" t="s">
        <v>134</v>
      </c>
      <c r="P38" s="152" t="s">
        <v>135</v>
      </c>
    </row>
    <row r="39" spans="1:16" ht="19.5" customHeight="1" thickTop="1" thickBot="1">
      <c r="A39" s="141" t="s">
        <v>193</v>
      </c>
      <c r="B39" s="142"/>
      <c r="C39" s="142"/>
      <c r="D39" s="143">
        <f t="shared" si="3"/>
        <v>0</v>
      </c>
      <c r="E39" s="142"/>
      <c r="F39" s="142"/>
      <c r="G39" s="143">
        <f t="shared" si="4"/>
        <v>0</v>
      </c>
      <c r="H39" s="142"/>
      <c r="I39" s="142"/>
      <c r="J39" s="143">
        <f t="shared" si="5"/>
        <v>0</v>
      </c>
      <c r="K39" s="142">
        <v>2</v>
      </c>
      <c r="L39" s="142"/>
      <c r="M39" s="196">
        <f t="shared" si="6"/>
        <v>2</v>
      </c>
      <c r="N39" s="152">
        <f>B39+E39+H39+K39</f>
        <v>2</v>
      </c>
      <c r="O39" s="152">
        <f>C39+F39+I39+L39</f>
        <v>0</v>
      </c>
      <c r="P39" s="152">
        <f>N39+O39</f>
        <v>2</v>
      </c>
    </row>
    <row r="40" spans="1:16" ht="19.5" customHeight="1" thickTop="1" thickBot="1">
      <c r="A40" s="144" t="s">
        <v>194</v>
      </c>
      <c r="B40" s="136"/>
      <c r="C40" s="136"/>
      <c r="D40" s="140">
        <f t="shared" si="3"/>
        <v>0</v>
      </c>
      <c r="E40" s="136"/>
      <c r="F40" s="136"/>
      <c r="G40" s="140">
        <f t="shared" si="4"/>
        <v>0</v>
      </c>
      <c r="H40" s="136"/>
      <c r="I40" s="136"/>
      <c r="J40" s="140">
        <f t="shared" si="5"/>
        <v>0</v>
      </c>
      <c r="K40" s="136"/>
      <c r="L40" s="136">
        <v>1</v>
      </c>
      <c r="M40" s="197">
        <f t="shared" si="6"/>
        <v>1</v>
      </c>
      <c r="N40" s="152">
        <f t="shared" ref="N40:N52" si="7">B40+E40+H40+K40</f>
        <v>0</v>
      </c>
      <c r="O40" s="152">
        <f t="shared" ref="O40:O52" si="8">C40+F40+I40+L40</f>
        <v>1</v>
      </c>
      <c r="P40" s="152">
        <f t="shared" ref="P40:P52" si="9">N40+O40</f>
        <v>1</v>
      </c>
    </row>
    <row r="41" spans="1:16" ht="19.5" customHeight="1" thickTop="1" thickBot="1">
      <c r="A41" s="145" t="s">
        <v>195</v>
      </c>
      <c r="B41" s="137"/>
      <c r="C41" s="137"/>
      <c r="D41" s="140">
        <f t="shared" si="3"/>
        <v>0</v>
      </c>
      <c r="E41" s="137"/>
      <c r="F41" s="137"/>
      <c r="G41" s="140">
        <f t="shared" si="4"/>
        <v>0</v>
      </c>
      <c r="H41" s="137"/>
      <c r="I41" s="137"/>
      <c r="J41" s="140">
        <f t="shared" si="5"/>
        <v>0</v>
      </c>
      <c r="K41" s="137">
        <v>3</v>
      </c>
      <c r="L41" s="137">
        <v>1</v>
      </c>
      <c r="M41" s="197">
        <f t="shared" si="6"/>
        <v>4</v>
      </c>
      <c r="N41" s="152">
        <f t="shared" si="7"/>
        <v>3</v>
      </c>
      <c r="O41" s="152">
        <f t="shared" si="8"/>
        <v>1</v>
      </c>
      <c r="P41" s="152">
        <f t="shared" si="9"/>
        <v>4</v>
      </c>
    </row>
    <row r="42" spans="1:16" ht="19.5" customHeight="1" thickTop="1" thickBot="1">
      <c r="A42" s="145" t="s">
        <v>196</v>
      </c>
      <c r="B42" s="137"/>
      <c r="C42" s="137"/>
      <c r="D42" s="140">
        <f t="shared" si="3"/>
        <v>0</v>
      </c>
      <c r="E42" s="137">
        <v>1</v>
      </c>
      <c r="F42" s="137"/>
      <c r="G42" s="140">
        <f t="shared" si="4"/>
        <v>1</v>
      </c>
      <c r="H42" s="137"/>
      <c r="I42" s="137"/>
      <c r="J42" s="140">
        <f t="shared" si="5"/>
        <v>0</v>
      </c>
      <c r="K42" s="137"/>
      <c r="L42" s="137"/>
      <c r="M42" s="197">
        <f t="shared" si="6"/>
        <v>0</v>
      </c>
      <c r="N42" s="152">
        <f t="shared" si="7"/>
        <v>1</v>
      </c>
      <c r="O42" s="152">
        <f t="shared" si="8"/>
        <v>0</v>
      </c>
      <c r="P42" s="152">
        <f t="shared" si="9"/>
        <v>1</v>
      </c>
    </row>
    <row r="43" spans="1:16" ht="19.5" customHeight="1" thickTop="1" thickBot="1">
      <c r="A43" s="145" t="s">
        <v>197</v>
      </c>
      <c r="B43" s="137"/>
      <c r="C43" s="137"/>
      <c r="D43" s="140">
        <f t="shared" si="3"/>
        <v>0</v>
      </c>
      <c r="E43" s="137"/>
      <c r="F43" s="137"/>
      <c r="G43" s="140">
        <f t="shared" si="4"/>
        <v>0</v>
      </c>
      <c r="H43" s="137"/>
      <c r="I43" s="137"/>
      <c r="J43" s="140">
        <f t="shared" si="5"/>
        <v>0</v>
      </c>
      <c r="K43" s="137">
        <v>4</v>
      </c>
      <c r="L43" s="137"/>
      <c r="M43" s="197">
        <f t="shared" si="6"/>
        <v>4</v>
      </c>
      <c r="N43" s="152">
        <f t="shared" si="7"/>
        <v>4</v>
      </c>
      <c r="O43" s="152">
        <f t="shared" si="8"/>
        <v>0</v>
      </c>
      <c r="P43" s="152">
        <f t="shared" si="9"/>
        <v>4</v>
      </c>
    </row>
    <row r="44" spans="1:16" ht="19.5" customHeight="1" thickTop="1" thickBot="1">
      <c r="A44" s="145" t="s">
        <v>198</v>
      </c>
      <c r="B44" s="137"/>
      <c r="C44" s="137"/>
      <c r="D44" s="140">
        <f t="shared" si="3"/>
        <v>0</v>
      </c>
      <c r="E44" s="137"/>
      <c r="F44" s="137"/>
      <c r="G44" s="140">
        <f t="shared" si="4"/>
        <v>0</v>
      </c>
      <c r="H44" s="137"/>
      <c r="I44" s="137"/>
      <c r="J44" s="140">
        <f t="shared" si="5"/>
        <v>0</v>
      </c>
      <c r="K44" s="137">
        <v>3</v>
      </c>
      <c r="L44" s="137"/>
      <c r="M44" s="197">
        <f t="shared" si="6"/>
        <v>3</v>
      </c>
      <c r="N44" s="152">
        <f t="shared" si="7"/>
        <v>3</v>
      </c>
      <c r="O44" s="152">
        <f t="shared" si="8"/>
        <v>0</v>
      </c>
      <c r="P44" s="152">
        <f t="shared" si="9"/>
        <v>3</v>
      </c>
    </row>
    <row r="45" spans="1:16" ht="19.5" customHeight="1" thickTop="1" thickBot="1">
      <c r="A45" s="145" t="s">
        <v>199</v>
      </c>
      <c r="B45" s="137"/>
      <c r="C45" s="137"/>
      <c r="D45" s="140">
        <f t="shared" si="3"/>
        <v>0</v>
      </c>
      <c r="E45" s="137"/>
      <c r="F45" s="137"/>
      <c r="G45" s="140">
        <f t="shared" si="4"/>
        <v>0</v>
      </c>
      <c r="H45" s="137"/>
      <c r="I45" s="137"/>
      <c r="J45" s="140">
        <f t="shared" si="5"/>
        <v>0</v>
      </c>
      <c r="K45" s="137"/>
      <c r="L45" s="137">
        <v>1</v>
      </c>
      <c r="M45" s="197">
        <f t="shared" si="6"/>
        <v>1</v>
      </c>
      <c r="N45" s="152">
        <f t="shared" si="7"/>
        <v>0</v>
      </c>
      <c r="O45" s="152">
        <f t="shared" si="8"/>
        <v>1</v>
      </c>
      <c r="P45" s="152">
        <f t="shared" si="9"/>
        <v>1</v>
      </c>
    </row>
    <row r="46" spans="1:16" ht="19.5" customHeight="1" thickTop="1" thickBot="1">
      <c r="A46" s="145" t="s">
        <v>200</v>
      </c>
      <c r="B46" s="137"/>
      <c r="C46" s="137"/>
      <c r="D46" s="140">
        <f t="shared" si="3"/>
        <v>0</v>
      </c>
      <c r="E46" s="137"/>
      <c r="F46" s="137"/>
      <c r="G46" s="140">
        <f t="shared" si="4"/>
        <v>0</v>
      </c>
      <c r="H46" s="137"/>
      <c r="I46" s="137"/>
      <c r="J46" s="140">
        <f t="shared" si="5"/>
        <v>0</v>
      </c>
      <c r="K46" s="137">
        <v>1</v>
      </c>
      <c r="L46" s="137"/>
      <c r="M46" s="197">
        <f t="shared" si="6"/>
        <v>1</v>
      </c>
      <c r="N46" s="152">
        <f t="shared" si="7"/>
        <v>1</v>
      </c>
      <c r="O46" s="152">
        <f t="shared" si="8"/>
        <v>0</v>
      </c>
      <c r="P46" s="152">
        <f t="shared" si="9"/>
        <v>1</v>
      </c>
    </row>
    <row r="47" spans="1:16" ht="19.5" customHeight="1" thickTop="1" thickBot="1">
      <c r="A47" s="145" t="s">
        <v>201</v>
      </c>
      <c r="B47" s="137"/>
      <c r="C47" s="137"/>
      <c r="D47" s="140">
        <f t="shared" si="3"/>
        <v>0</v>
      </c>
      <c r="E47" s="137">
        <v>1</v>
      </c>
      <c r="F47" s="137"/>
      <c r="G47" s="140">
        <f t="shared" si="4"/>
        <v>1</v>
      </c>
      <c r="H47" s="137"/>
      <c r="I47" s="137"/>
      <c r="J47" s="140">
        <f t="shared" si="5"/>
        <v>0</v>
      </c>
      <c r="K47" s="137"/>
      <c r="L47" s="137"/>
      <c r="M47" s="197">
        <f t="shared" si="6"/>
        <v>0</v>
      </c>
      <c r="N47" s="152">
        <f t="shared" si="7"/>
        <v>1</v>
      </c>
      <c r="O47" s="152">
        <f t="shared" si="8"/>
        <v>0</v>
      </c>
      <c r="P47" s="152">
        <f t="shared" si="9"/>
        <v>1</v>
      </c>
    </row>
    <row r="48" spans="1:16" ht="19.5" customHeight="1" thickTop="1" thickBot="1">
      <c r="A48" s="145" t="s">
        <v>202</v>
      </c>
      <c r="B48" s="137"/>
      <c r="C48" s="137">
        <v>1</v>
      </c>
      <c r="D48" s="140">
        <f t="shared" si="3"/>
        <v>1</v>
      </c>
      <c r="E48" s="137"/>
      <c r="F48" s="137"/>
      <c r="G48" s="140">
        <f t="shared" si="4"/>
        <v>0</v>
      </c>
      <c r="H48" s="137"/>
      <c r="I48" s="137"/>
      <c r="J48" s="140">
        <f t="shared" si="5"/>
        <v>0</v>
      </c>
      <c r="K48" s="137">
        <v>1</v>
      </c>
      <c r="L48" s="137">
        <v>3</v>
      </c>
      <c r="M48" s="197">
        <f t="shared" si="6"/>
        <v>4</v>
      </c>
      <c r="N48" s="152">
        <f t="shared" si="7"/>
        <v>1</v>
      </c>
      <c r="O48" s="152">
        <f t="shared" si="8"/>
        <v>4</v>
      </c>
      <c r="P48" s="152">
        <f t="shared" si="9"/>
        <v>5</v>
      </c>
    </row>
    <row r="49" spans="1:16" ht="19.5" customHeight="1" thickTop="1" thickBot="1">
      <c r="A49" s="145" t="s">
        <v>203</v>
      </c>
      <c r="B49" s="137"/>
      <c r="C49" s="137"/>
      <c r="D49" s="140">
        <f t="shared" si="3"/>
        <v>0</v>
      </c>
      <c r="E49" s="137"/>
      <c r="F49" s="137"/>
      <c r="G49" s="140">
        <f t="shared" si="4"/>
        <v>0</v>
      </c>
      <c r="H49" s="137"/>
      <c r="I49" s="137"/>
      <c r="J49" s="140">
        <f t="shared" si="5"/>
        <v>0</v>
      </c>
      <c r="K49" s="137">
        <v>1</v>
      </c>
      <c r="L49" s="137">
        <v>1</v>
      </c>
      <c r="M49" s="197">
        <f t="shared" si="6"/>
        <v>2</v>
      </c>
      <c r="N49" s="152">
        <f t="shared" si="7"/>
        <v>1</v>
      </c>
      <c r="O49" s="152">
        <f t="shared" si="8"/>
        <v>1</v>
      </c>
      <c r="P49" s="152">
        <f t="shared" si="9"/>
        <v>2</v>
      </c>
    </row>
    <row r="50" spans="1:16" ht="19.5" customHeight="1" thickTop="1" thickBot="1">
      <c r="A50" s="145" t="s">
        <v>204</v>
      </c>
      <c r="B50" s="137"/>
      <c r="C50" s="137"/>
      <c r="D50" s="140">
        <f t="shared" si="3"/>
        <v>0</v>
      </c>
      <c r="E50" s="137"/>
      <c r="F50" s="137"/>
      <c r="G50" s="140">
        <f t="shared" si="4"/>
        <v>0</v>
      </c>
      <c r="H50" s="137"/>
      <c r="I50" s="137"/>
      <c r="J50" s="140">
        <f t="shared" si="5"/>
        <v>0</v>
      </c>
      <c r="K50" s="137"/>
      <c r="L50" s="137">
        <v>1</v>
      </c>
      <c r="M50" s="197">
        <f t="shared" si="6"/>
        <v>1</v>
      </c>
      <c r="N50" s="152">
        <f t="shared" si="7"/>
        <v>0</v>
      </c>
      <c r="O50" s="152">
        <f t="shared" si="8"/>
        <v>1</v>
      </c>
      <c r="P50" s="152">
        <f t="shared" si="9"/>
        <v>1</v>
      </c>
    </row>
    <row r="51" spans="1:16" ht="19.5" customHeight="1" thickTop="1" thickBot="1">
      <c r="A51" s="145" t="s">
        <v>205</v>
      </c>
      <c r="B51" s="137"/>
      <c r="C51" s="137"/>
      <c r="D51" s="140">
        <f t="shared" si="3"/>
        <v>0</v>
      </c>
      <c r="E51" s="137"/>
      <c r="F51" s="137">
        <v>1</v>
      </c>
      <c r="G51" s="140">
        <f t="shared" si="4"/>
        <v>1</v>
      </c>
      <c r="H51" s="137"/>
      <c r="I51" s="137"/>
      <c r="J51" s="140">
        <f t="shared" si="5"/>
        <v>0</v>
      </c>
      <c r="K51" s="137"/>
      <c r="L51" s="137">
        <v>1</v>
      </c>
      <c r="M51" s="197">
        <f t="shared" si="6"/>
        <v>1</v>
      </c>
      <c r="N51" s="152">
        <f t="shared" si="7"/>
        <v>0</v>
      </c>
      <c r="O51" s="152">
        <f t="shared" si="8"/>
        <v>2</v>
      </c>
      <c r="P51" s="152">
        <f t="shared" si="9"/>
        <v>2</v>
      </c>
    </row>
    <row r="52" spans="1:16" ht="19.5" customHeight="1" thickTop="1" thickBot="1">
      <c r="A52" s="146" t="s">
        <v>206</v>
      </c>
      <c r="B52" s="147"/>
      <c r="C52" s="147"/>
      <c r="D52" s="148">
        <f t="shared" si="3"/>
        <v>0</v>
      </c>
      <c r="E52" s="147">
        <v>1</v>
      </c>
      <c r="F52" s="147"/>
      <c r="G52" s="148">
        <f t="shared" si="4"/>
        <v>1</v>
      </c>
      <c r="H52" s="147"/>
      <c r="I52" s="147"/>
      <c r="J52" s="148">
        <f t="shared" si="5"/>
        <v>0</v>
      </c>
      <c r="K52" s="147">
        <v>5</v>
      </c>
      <c r="L52" s="147">
        <v>2</v>
      </c>
      <c r="M52" s="198">
        <f t="shared" si="6"/>
        <v>7</v>
      </c>
      <c r="N52" s="152">
        <f t="shared" si="7"/>
        <v>6</v>
      </c>
      <c r="O52" s="152">
        <f t="shared" si="8"/>
        <v>2</v>
      </c>
      <c r="P52" s="152">
        <f t="shared" si="9"/>
        <v>8</v>
      </c>
    </row>
    <row r="53" spans="1:16" s="139" customFormat="1" ht="17.25" thickTop="1" thickBot="1">
      <c r="A53" s="138" t="s">
        <v>16</v>
      </c>
      <c r="B53" s="138">
        <f>SUM(B14:B52)</f>
        <v>8</v>
      </c>
      <c r="C53" s="138">
        <f>SUM(C14:C52)</f>
        <v>1</v>
      </c>
      <c r="D53" s="138">
        <f>SUM(D14:D52)</f>
        <v>9</v>
      </c>
      <c r="E53" s="138">
        <f t="shared" ref="E53:P53" si="10">SUM(E14:E52)</f>
        <v>3</v>
      </c>
      <c r="F53" s="138">
        <f t="shared" si="10"/>
        <v>3</v>
      </c>
      <c r="G53" s="138">
        <f t="shared" si="10"/>
        <v>6</v>
      </c>
      <c r="H53" s="138">
        <f t="shared" si="10"/>
        <v>1</v>
      </c>
      <c r="I53" s="138">
        <f t="shared" si="10"/>
        <v>0</v>
      </c>
      <c r="J53" s="138">
        <f t="shared" si="10"/>
        <v>1</v>
      </c>
      <c r="K53" s="138">
        <f t="shared" si="10"/>
        <v>44</v>
      </c>
      <c r="L53" s="138">
        <f t="shared" si="10"/>
        <v>33</v>
      </c>
      <c r="M53" s="200">
        <f t="shared" si="10"/>
        <v>77</v>
      </c>
      <c r="N53" s="138">
        <f>SUM(N15:N52)</f>
        <v>56</v>
      </c>
      <c r="O53" s="138">
        <f>SUM(O15:O52)</f>
        <v>36</v>
      </c>
      <c r="P53" s="138">
        <f t="shared" si="10"/>
        <v>93</v>
      </c>
    </row>
    <row r="54" spans="1:16" ht="15.75" thickTop="1"/>
  </sheetData>
  <mergeCells count="21">
    <mergeCell ref="E12:G12"/>
    <mergeCell ref="H12:J12"/>
    <mergeCell ref="A1:P1"/>
    <mergeCell ref="A2:P2"/>
    <mergeCell ref="A8:P8"/>
    <mergeCell ref="A9:P9"/>
    <mergeCell ref="A10:A13"/>
    <mergeCell ref="B10:M10"/>
    <mergeCell ref="N10:P12"/>
    <mergeCell ref="B11:D12"/>
    <mergeCell ref="E11:J11"/>
    <mergeCell ref="K11:M12"/>
    <mergeCell ref="A5:C5"/>
    <mergeCell ref="A35:A38"/>
    <mergeCell ref="B35:M35"/>
    <mergeCell ref="N35:P37"/>
    <mergeCell ref="B36:D37"/>
    <mergeCell ref="E36:J36"/>
    <mergeCell ref="K36:M37"/>
    <mergeCell ref="E37:G37"/>
    <mergeCell ref="H37:J3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N43"/>
  <sheetViews>
    <sheetView topLeftCell="I1" workbookViewId="0">
      <selection activeCell="L21" sqref="L21"/>
    </sheetView>
  </sheetViews>
  <sheetFormatPr baseColWidth="10" defaultRowHeight="15"/>
  <cols>
    <col min="1" max="1" width="29.5703125" style="1" customWidth="1"/>
    <col min="2" max="3" width="5.7109375" style="1" customWidth="1"/>
    <col min="4" max="4" width="5.7109375" style="160" customWidth="1"/>
    <col min="5" max="6" width="5.7109375" style="1" customWidth="1"/>
    <col min="7" max="7" width="5.7109375" style="160" customWidth="1"/>
    <col min="8" max="8" width="5.7109375" style="1" customWidth="1"/>
    <col min="9" max="9" width="5.140625" style="1" customWidth="1"/>
    <col min="10" max="10" width="5.7109375" style="160" customWidth="1"/>
    <col min="11" max="11" width="5.7109375" style="1" customWidth="1"/>
    <col min="12" max="12" width="4.5703125" style="1" customWidth="1"/>
    <col min="13" max="13" width="5.7109375" style="160" customWidth="1"/>
    <col min="14" max="15" width="5.7109375" style="1" customWidth="1"/>
    <col min="16" max="16" width="5.7109375" style="160" customWidth="1"/>
    <col min="17" max="18" width="5.7109375" style="1" customWidth="1"/>
    <col min="19" max="19" width="5.7109375" style="160" customWidth="1"/>
    <col min="20" max="21" width="5.42578125" style="1" customWidth="1"/>
    <col min="22" max="22" width="5.7109375" style="160" customWidth="1"/>
    <col min="23" max="23" width="5.7109375" style="1" customWidth="1"/>
    <col min="24" max="24" width="5" style="1" customWidth="1"/>
    <col min="25" max="25" width="5.7109375" style="160" customWidth="1"/>
    <col min="26" max="26" width="5.7109375" style="1" customWidth="1"/>
    <col min="27" max="27" width="4.5703125" style="1" customWidth="1"/>
    <col min="28" max="28" width="5.7109375" style="160" customWidth="1"/>
    <col min="29" max="29" width="5.140625" style="1" customWidth="1"/>
    <col min="30" max="30" width="4.85546875" style="1" customWidth="1"/>
    <col min="31" max="34" width="5.7109375" style="160" customWidth="1"/>
    <col min="35" max="16384" width="11.42578125" style="1"/>
  </cols>
  <sheetData>
    <row r="2" spans="1:40" ht="23.25">
      <c r="A2" s="277" t="s">
        <v>37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  <c r="U2" s="277"/>
      <c r="V2" s="277"/>
      <c r="W2" s="277"/>
      <c r="X2" s="277"/>
      <c r="Y2" s="277"/>
      <c r="Z2" s="277"/>
      <c r="AA2" s="277"/>
      <c r="AB2" s="277"/>
      <c r="AC2" s="277"/>
      <c r="AD2" s="277"/>
      <c r="AE2" s="277"/>
      <c r="AF2" s="277"/>
      <c r="AG2" s="277"/>
      <c r="AH2" s="277"/>
      <c r="AI2" s="33"/>
      <c r="AJ2" s="33"/>
      <c r="AK2" s="33"/>
      <c r="AL2" s="33"/>
      <c r="AM2" s="33"/>
      <c r="AN2" s="33"/>
    </row>
    <row r="3" spans="1:40" ht="23.25">
      <c r="A3" s="277" t="s">
        <v>38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7"/>
      <c r="V3" s="277"/>
      <c r="W3" s="277"/>
      <c r="X3" s="277"/>
      <c r="Y3" s="277"/>
      <c r="Z3" s="277"/>
      <c r="AA3" s="277"/>
      <c r="AB3" s="277"/>
      <c r="AC3" s="277"/>
      <c r="AD3" s="277"/>
      <c r="AE3" s="277"/>
      <c r="AF3" s="277"/>
      <c r="AG3" s="277"/>
      <c r="AH3" s="277"/>
      <c r="AI3" s="33"/>
      <c r="AJ3" s="33"/>
      <c r="AK3" s="33"/>
      <c r="AL3" s="33"/>
      <c r="AM3" s="33"/>
      <c r="AN3" s="33"/>
    </row>
    <row r="6" spans="1:40" ht="23.25" customHeight="1">
      <c r="A6" s="34" t="s">
        <v>39</v>
      </c>
    </row>
    <row r="9" spans="1:40" ht="26.25">
      <c r="A9" s="334" t="s">
        <v>121</v>
      </c>
      <c r="B9" s="334"/>
      <c r="C9" s="334"/>
      <c r="D9" s="334"/>
      <c r="E9" s="334"/>
      <c r="F9" s="334"/>
      <c r="G9" s="334"/>
      <c r="H9" s="334"/>
      <c r="I9" s="334"/>
      <c r="J9" s="334"/>
      <c r="K9" s="334"/>
      <c r="L9" s="334"/>
      <c r="M9" s="334"/>
      <c r="N9" s="334"/>
      <c r="O9" s="334"/>
      <c r="P9" s="334"/>
      <c r="Q9" s="334"/>
      <c r="R9" s="334"/>
      <c r="S9" s="334"/>
      <c r="T9" s="334"/>
      <c r="U9" s="334"/>
      <c r="V9" s="334"/>
      <c r="W9" s="334"/>
      <c r="X9" s="334"/>
      <c r="Y9" s="334"/>
      <c r="Z9" s="334"/>
      <c r="AA9" s="334"/>
      <c r="AB9" s="334"/>
      <c r="AC9" s="334"/>
      <c r="AD9" s="334"/>
      <c r="AE9" s="334"/>
      <c r="AF9" s="334"/>
      <c r="AG9" s="334"/>
      <c r="AH9" s="334"/>
    </row>
    <row r="10" spans="1:40" ht="26.25">
      <c r="A10" s="334" t="s">
        <v>122</v>
      </c>
      <c r="B10" s="334"/>
      <c r="C10" s="334"/>
      <c r="D10" s="334"/>
      <c r="E10" s="334"/>
      <c r="F10" s="334"/>
      <c r="G10" s="334"/>
      <c r="H10" s="334"/>
      <c r="I10" s="334"/>
      <c r="J10" s="334"/>
      <c r="K10" s="334"/>
      <c r="L10" s="334"/>
      <c r="M10" s="334"/>
      <c r="N10" s="334"/>
      <c r="O10" s="334"/>
      <c r="P10" s="334"/>
      <c r="Q10" s="334"/>
      <c r="R10" s="334"/>
      <c r="S10" s="334"/>
      <c r="T10" s="334"/>
      <c r="U10" s="334"/>
      <c r="V10" s="334"/>
      <c r="W10" s="334"/>
      <c r="X10" s="334"/>
      <c r="Y10" s="334"/>
      <c r="Z10" s="334"/>
      <c r="AA10" s="334"/>
      <c r="AB10" s="334"/>
      <c r="AC10" s="334"/>
      <c r="AD10" s="334"/>
      <c r="AE10" s="334"/>
      <c r="AF10" s="334"/>
      <c r="AG10" s="334"/>
      <c r="AH10" s="334"/>
    </row>
    <row r="11" spans="1:40" ht="15.75" thickBot="1"/>
    <row r="12" spans="1:40" ht="16.5" thickBot="1">
      <c r="A12" s="335" t="s">
        <v>123</v>
      </c>
      <c r="B12" s="331" t="s">
        <v>10</v>
      </c>
      <c r="C12" s="332"/>
      <c r="D12" s="332"/>
      <c r="E12" s="332"/>
      <c r="F12" s="332"/>
      <c r="G12" s="332"/>
      <c r="H12" s="332"/>
      <c r="I12" s="332"/>
      <c r="J12" s="332"/>
      <c r="K12" s="332"/>
      <c r="L12" s="332"/>
      <c r="M12" s="332"/>
      <c r="N12" s="332"/>
      <c r="O12" s="332"/>
      <c r="P12" s="332"/>
      <c r="Q12" s="331" t="s">
        <v>10</v>
      </c>
      <c r="R12" s="332"/>
      <c r="S12" s="332"/>
      <c r="T12" s="332"/>
      <c r="U12" s="332"/>
      <c r="V12" s="332"/>
      <c r="W12" s="332"/>
      <c r="X12" s="332"/>
      <c r="Y12" s="332"/>
      <c r="Z12" s="332"/>
      <c r="AA12" s="332"/>
      <c r="AB12" s="332"/>
      <c r="AC12" s="332"/>
      <c r="AD12" s="332"/>
      <c r="AE12" s="332"/>
      <c r="AF12" s="325" t="s">
        <v>16</v>
      </c>
      <c r="AG12" s="326"/>
      <c r="AH12" s="327"/>
    </row>
    <row r="13" spans="1:40" ht="21.75" customHeight="1" thickBot="1">
      <c r="A13" s="336"/>
      <c r="B13" s="341" t="s">
        <v>49</v>
      </c>
      <c r="C13" s="342"/>
      <c r="D13" s="343"/>
      <c r="E13" s="331" t="s">
        <v>124</v>
      </c>
      <c r="F13" s="332"/>
      <c r="G13" s="332"/>
      <c r="H13" s="332"/>
      <c r="I13" s="332"/>
      <c r="J13" s="333"/>
      <c r="K13" s="331" t="s">
        <v>125</v>
      </c>
      <c r="L13" s="332"/>
      <c r="M13" s="332"/>
      <c r="N13" s="332"/>
      <c r="O13" s="332"/>
      <c r="P13" s="333"/>
      <c r="Q13" s="341" t="s">
        <v>126</v>
      </c>
      <c r="R13" s="342"/>
      <c r="S13" s="343"/>
      <c r="T13" s="325" t="s">
        <v>127</v>
      </c>
      <c r="U13" s="326"/>
      <c r="V13" s="327"/>
      <c r="W13" s="325" t="s">
        <v>128</v>
      </c>
      <c r="X13" s="326"/>
      <c r="Y13" s="327"/>
      <c r="Z13" s="325" t="s">
        <v>129</v>
      </c>
      <c r="AA13" s="326"/>
      <c r="AB13" s="327"/>
      <c r="AC13" s="325" t="s">
        <v>130</v>
      </c>
      <c r="AD13" s="326"/>
      <c r="AE13" s="327"/>
      <c r="AF13" s="338"/>
      <c r="AG13" s="339"/>
      <c r="AH13" s="340"/>
    </row>
    <row r="14" spans="1:40" ht="44.25" customHeight="1" thickBot="1">
      <c r="A14" s="336"/>
      <c r="B14" s="344"/>
      <c r="C14" s="345"/>
      <c r="D14" s="346"/>
      <c r="E14" s="331" t="s">
        <v>131</v>
      </c>
      <c r="F14" s="332"/>
      <c r="G14" s="333"/>
      <c r="H14" s="331" t="s">
        <v>132</v>
      </c>
      <c r="I14" s="332"/>
      <c r="J14" s="333"/>
      <c r="K14" s="331" t="s">
        <v>131</v>
      </c>
      <c r="L14" s="332"/>
      <c r="M14" s="333"/>
      <c r="N14" s="331" t="s">
        <v>132</v>
      </c>
      <c r="O14" s="332"/>
      <c r="P14" s="333"/>
      <c r="Q14" s="344"/>
      <c r="R14" s="345"/>
      <c r="S14" s="346"/>
      <c r="T14" s="328"/>
      <c r="U14" s="329"/>
      <c r="V14" s="330"/>
      <c r="W14" s="328"/>
      <c r="X14" s="329"/>
      <c r="Y14" s="330"/>
      <c r="Z14" s="328"/>
      <c r="AA14" s="329"/>
      <c r="AB14" s="330"/>
      <c r="AC14" s="328"/>
      <c r="AD14" s="329"/>
      <c r="AE14" s="330"/>
      <c r="AF14" s="328"/>
      <c r="AG14" s="329"/>
      <c r="AH14" s="330"/>
    </row>
    <row r="15" spans="1:40" s="195" customFormat="1" ht="12" thickBot="1">
      <c r="A15" s="337"/>
      <c r="B15" s="194" t="s">
        <v>133</v>
      </c>
      <c r="C15" s="194" t="s">
        <v>134</v>
      </c>
      <c r="D15" s="194" t="s">
        <v>135</v>
      </c>
      <c r="E15" s="194" t="s">
        <v>133</v>
      </c>
      <c r="F15" s="194" t="s">
        <v>134</v>
      </c>
      <c r="G15" s="194" t="s">
        <v>135</v>
      </c>
      <c r="H15" s="194" t="s">
        <v>133</v>
      </c>
      <c r="I15" s="194" t="s">
        <v>134</v>
      </c>
      <c r="J15" s="194" t="s">
        <v>135</v>
      </c>
      <c r="K15" s="194" t="s">
        <v>133</v>
      </c>
      <c r="L15" s="194" t="s">
        <v>134</v>
      </c>
      <c r="M15" s="194" t="s">
        <v>135</v>
      </c>
      <c r="N15" s="194" t="s">
        <v>133</v>
      </c>
      <c r="O15" s="194" t="s">
        <v>134</v>
      </c>
      <c r="P15" s="194" t="s">
        <v>135</v>
      </c>
      <c r="Q15" s="194" t="s">
        <v>133</v>
      </c>
      <c r="R15" s="194" t="s">
        <v>134</v>
      </c>
      <c r="S15" s="194" t="s">
        <v>135</v>
      </c>
      <c r="T15" s="194" t="s">
        <v>133</v>
      </c>
      <c r="U15" s="194" t="s">
        <v>134</v>
      </c>
      <c r="V15" s="194" t="s">
        <v>135</v>
      </c>
      <c r="W15" s="194" t="s">
        <v>133</v>
      </c>
      <c r="X15" s="194" t="s">
        <v>134</v>
      </c>
      <c r="Y15" s="194" t="s">
        <v>135</v>
      </c>
      <c r="Z15" s="194" t="s">
        <v>133</v>
      </c>
      <c r="AA15" s="194" t="s">
        <v>134</v>
      </c>
      <c r="AB15" s="194" t="s">
        <v>135</v>
      </c>
      <c r="AC15" s="194" t="s">
        <v>133</v>
      </c>
      <c r="AD15" s="194" t="s">
        <v>134</v>
      </c>
      <c r="AE15" s="194" t="s">
        <v>135</v>
      </c>
      <c r="AF15" s="194" t="s">
        <v>133</v>
      </c>
      <c r="AG15" s="194" t="s">
        <v>134</v>
      </c>
      <c r="AH15" s="194" t="s">
        <v>135</v>
      </c>
    </row>
    <row r="16" spans="1:40" ht="18" customHeight="1" thickBot="1">
      <c r="A16" s="153" t="s">
        <v>136</v>
      </c>
      <c r="B16" s="155">
        <v>9</v>
      </c>
      <c r="C16" s="155">
        <v>2</v>
      </c>
      <c r="D16" s="158">
        <f>B16+C16</f>
        <v>11</v>
      </c>
      <c r="E16" s="155">
        <v>9</v>
      </c>
      <c r="F16" s="155">
        <v>10</v>
      </c>
      <c r="G16" s="158">
        <f>F16+E16</f>
        <v>19</v>
      </c>
      <c r="H16" s="155">
        <v>7</v>
      </c>
      <c r="I16" s="155">
        <v>10</v>
      </c>
      <c r="J16" s="158">
        <f>H16+I16</f>
        <v>17</v>
      </c>
      <c r="K16" s="155">
        <v>21</v>
      </c>
      <c r="L16" s="155">
        <v>32</v>
      </c>
      <c r="M16" s="158">
        <f>K16+L16</f>
        <v>53</v>
      </c>
      <c r="N16" s="155">
        <v>9</v>
      </c>
      <c r="O16" s="155">
        <v>8</v>
      </c>
      <c r="P16" s="158">
        <f>N16+O16</f>
        <v>17</v>
      </c>
      <c r="Q16" s="155"/>
      <c r="R16" s="155"/>
      <c r="S16" s="158">
        <f>Q16+R16</f>
        <v>0</v>
      </c>
      <c r="T16" s="100"/>
      <c r="U16" s="100"/>
      <c r="V16" s="158">
        <f>T16+U16</f>
        <v>0</v>
      </c>
      <c r="W16" s="100"/>
      <c r="X16" s="100"/>
      <c r="Y16" s="158">
        <f>W16+X16</f>
        <v>0</v>
      </c>
      <c r="Z16" s="101"/>
      <c r="AA16" s="101"/>
      <c r="AB16" s="161">
        <f>Z16+AA16</f>
        <v>0</v>
      </c>
      <c r="AC16" s="101"/>
      <c r="AD16" s="101"/>
      <c r="AE16" s="161">
        <f>AC16+AD16</f>
        <v>0</v>
      </c>
      <c r="AF16" s="161">
        <f>B16+E16+H16+K16+N16+Q16+T16+W16+Z16</f>
        <v>55</v>
      </c>
      <c r="AG16" s="161">
        <f>C16+F16+I16+L16+O16+R16+U16+X16+AA16</f>
        <v>62</v>
      </c>
      <c r="AH16" s="161">
        <f>AF16+AG16</f>
        <v>117</v>
      </c>
    </row>
    <row r="17" spans="1:34" ht="16.5" thickBot="1">
      <c r="A17" s="153" t="s">
        <v>137</v>
      </c>
      <c r="B17" s="155">
        <v>12</v>
      </c>
      <c r="C17" s="155">
        <v>2</v>
      </c>
      <c r="D17" s="158">
        <f t="shared" ref="D17:D42" si="0">B17+C17</f>
        <v>14</v>
      </c>
      <c r="E17" s="155">
        <v>14</v>
      </c>
      <c r="F17" s="155">
        <v>2</v>
      </c>
      <c r="G17" s="158">
        <f t="shared" ref="G17:G42" si="1">F17+E17</f>
        <v>16</v>
      </c>
      <c r="H17" s="155">
        <v>18</v>
      </c>
      <c r="I17" s="155">
        <v>7</v>
      </c>
      <c r="J17" s="158">
        <f t="shared" ref="J17:J42" si="2">H17+I17</f>
        <v>25</v>
      </c>
      <c r="K17" s="155">
        <v>11</v>
      </c>
      <c r="L17" s="155">
        <v>3</v>
      </c>
      <c r="M17" s="158">
        <f t="shared" ref="M17:M42" si="3">K17+L17</f>
        <v>14</v>
      </c>
      <c r="N17" s="155">
        <v>5</v>
      </c>
      <c r="O17" s="155"/>
      <c r="P17" s="158">
        <f t="shared" ref="P17:P42" si="4">N17+O17</f>
        <v>5</v>
      </c>
      <c r="Q17" s="155"/>
      <c r="R17" s="155"/>
      <c r="S17" s="158">
        <f t="shared" ref="S17:S42" si="5">Q17+R17</f>
        <v>0</v>
      </c>
      <c r="T17" s="100"/>
      <c r="U17" s="100"/>
      <c r="V17" s="158">
        <f t="shared" ref="V17:V42" si="6">T17+U17</f>
        <v>0</v>
      </c>
      <c r="W17" s="100"/>
      <c r="X17" s="100"/>
      <c r="Y17" s="158">
        <f t="shared" ref="Y17:Y42" si="7">W17+X17</f>
        <v>0</v>
      </c>
      <c r="Z17" s="102"/>
      <c r="AA17" s="102"/>
      <c r="AB17" s="161">
        <f t="shared" ref="AB17:AB42" si="8">Z17+AA17</f>
        <v>0</v>
      </c>
      <c r="AC17" s="102"/>
      <c r="AD17" s="102"/>
      <c r="AE17" s="161">
        <f t="shared" ref="AE17:AE42" si="9">AC17+AD17</f>
        <v>0</v>
      </c>
      <c r="AF17" s="161">
        <f>B17+E17+H17+K17+N17+Q17+T17+W17+Z17</f>
        <v>60</v>
      </c>
      <c r="AG17" s="161">
        <f t="shared" ref="AG17:AG42" si="10">C17+F17+I17+L17+O17+R17+U17+X17+AA17</f>
        <v>14</v>
      </c>
      <c r="AH17" s="161">
        <f t="shared" ref="AH17:AH42" si="11">AF17+AG17</f>
        <v>74</v>
      </c>
    </row>
    <row r="18" spans="1:34" ht="16.5" thickBot="1">
      <c r="A18" s="154" t="s">
        <v>138</v>
      </c>
      <c r="B18" s="157">
        <v>4</v>
      </c>
      <c r="C18" s="157">
        <v>1</v>
      </c>
      <c r="D18" s="158">
        <f t="shared" si="0"/>
        <v>5</v>
      </c>
      <c r="E18" s="157">
        <v>3</v>
      </c>
      <c r="F18" s="157">
        <v>5</v>
      </c>
      <c r="G18" s="158">
        <f t="shared" si="1"/>
        <v>8</v>
      </c>
      <c r="H18" s="157"/>
      <c r="I18" s="157">
        <v>5</v>
      </c>
      <c r="J18" s="158">
        <f t="shared" si="2"/>
        <v>5</v>
      </c>
      <c r="K18" s="157">
        <v>6</v>
      </c>
      <c r="L18" s="157">
        <v>14</v>
      </c>
      <c r="M18" s="158">
        <f t="shared" si="3"/>
        <v>20</v>
      </c>
      <c r="N18" s="157">
        <v>1</v>
      </c>
      <c r="O18" s="157">
        <v>2</v>
      </c>
      <c r="P18" s="158">
        <f t="shared" si="4"/>
        <v>3</v>
      </c>
      <c r="Q18" s="157"/>
      <c r="R18" s="157"/>
      <c r="S18" s="158">
        <f t="shared" si="5"/>
        <v>0</v>
      </c>
      <c r="T18" s="102"/>
      <c r="U18" s="102"/>
      <c r="V18" s="158">
        <f t="shared" si="6"/>
        <v>0</v>
      </c>
      <c r="W18" s="102"/>
      <c r="X18" s="102"/>
      <c r="Y18" s="158">
        <f t="shared" si="7"/>
        <v>0</v>
      </c>
      <c r="Z18" s="102"/>
      <c r="AA18" s="102"/>
      <c r="AB18" s="161">
        <f t="shared" si="8"/>
        <v>0</v>
      </c>
      <c r="AC18" s="102"/>
      <c r="AD18" s="102"/>
      <c r="AE18" s="161">
        <f t="shared" si="9"/>
        <v>0</v>
      </c>
      <c r="AF18" s="161">
        <f t="shared" ref="AF18:AF42" si="12">B18+E18+H18+K18+N18+Q18+T18+W18+Z18</f>
        <v>14</v>
      </c>
      <c r="AG18" s="161">
        <f t="shared" si="10"/>
        <v>27</v>
      </c>
      <c r="AH18" s="161">
        <f t="shared" si="11"/>
        <v>41</v>
      </c>
    </row>
    <row r="19" spans="1:34" ht="16.5" thickBot="1">
      <c r="A19" s="156" t="s">
        <v>207</v>
      </c>
      <c r="B19" s="157">
        <v>37</v>
      </c>
      <c r="C19" s="157">
        <v>7</v>
      </c>
      <c r="D19" s="158">
        <f t="shared" si="0"/>
        <v>44</v>
      </c>
      <c r="E19" s="157">
        <v>27</v>
      </c>
      <c r="F19" s="157">
        <v>8</v>
      </c>
      <c r="G19" s="158">
        <f t="shared" si="1"/>
        <v>35</v>
      </c>
      <c r="H19" s="157">
        <v>47</v>
      </c>
      <c r="I19" s="157">
        <v>40</v>
      </c>
      <c r="J19" s="158">
        <f t="shared" si="2"/>
        <v>87</v>
      </c>
      <c r="K19" s="157">
        <v>60</v>
      </c>
      <c r="L19" s="157">
        <v>32</v>
      </c>
      <c r="M19" s="158">
        <f t="shared" si="3"/>
        <v>92</v>
      </c>
      <c r="N19" s="157">
        <v>18</v>
      </c>
      <c r="O19" s="157">
        <v>8</v>
      </c>
      <c r="P19" s="158">
        <f t="shared" si="4"/>
        <v>26</v>
      </c>
      <c r="Q19" s="157"/>
      <c r="R19" s="157"/>
      <c r="S19" s="158">
        <f t="shared" si="5"/>
        <v>0</v>
      </c>
      <c r="T19" s="102"/>
      <c r="U19" s="102"/>
      <c r="V19" s="158">
        <f t="shared" si="6"/>
        <v>0</v>
      </c>
      <c r="W19" s="102"/>
      <c r="X19" s="102"/>
      <c r="Y19" s="158">
        <f t="shared" si="7"/>
        <v>0</v>
      </c>
      <c r="Z19" s="102"/>
      <c r="AA19" s="102"/>
      <c r="AB19" s="161">
        <f t="shared" si="8"/>
        <v>0</v>
      </c>
      <c r="AC19" s="102"/>
      <c r="AD19" s="102"/>
      <c r="AE19" s="161">
        <f t="shared" si="9"/>
        <v>0</v>
      </c>
      <c r="AF19" s="161">
        <f t="shared" si="12"/>
        <v>189</v>
      </c>
      <c r="AG19" s="161">
        <f t="shared" si="10"/>
        <v>95</v>
      </c>
      <c r="AH19" s="161">
        <f t="shared" si="11"/>
        <v>284</v>
      </c>
    </row>
    <row r="20" spans="1:34" ht="16.5" thickBot="1">
      <c r="A20" s="156" t="s">
        <v>208</v>
      </c>
      <c r="B20" s="157">
        <v>5</v>
      </c>
      <c r="C20" s="157">
        <v>1</v>
      </c>
      <c r="D20" s="158">
        <f t="shared" si="0"/>
        <v>6</v>
      </c>
      <c r="E20" s="157">
        <v>7</v>
      </c>
      <c r="F20" s="157">
        <v>1</v>
      </c>
      <c r="G20" s="158">
        <f t="shared" si="1"/>
        <v>8</v>
      </c>
      <c r="H20" s="157">
        <v>9</v>
      </c>
      <c r="I20" s="157">
        <v>4</v>
      </c>
      <c r="J20" s="158">
        <f t="shared" si="2"/>
        <v>13</v>
      </c>
      <c r="K20" s="157">
        <v>22</v>
      </c>
      <c r="L20" s="157">
        <v>31</v>
      </c>
      <c r="M20" s="158">
        <f t="shared" si="3"/>
        <v>53</v>
      </c>
      <c r="N20" s="157">
        <v>11</v>
      </c>
      <c r="O20" s="157">
        <v>10</v>
      </c>
      <c r="P20" s="158">
        <f t="shared" si="4"/>
        <v>21</v>
      </c>
      <c r="Q20" s="157"/>
      <c r="R20" s="157"/>
      <c r="S20" s="158">
        <f t="shared" si="5"/>
        <v>0</v>
      </c>
      <c r="T20" s="102"/>
      <c r="U20" s="102"/>
      <c r="V20" s="158">
        <f t="shared" si="6"/>
        <v>0</v>
      </c>
      <c r="W20" s="102"/>
      <c r="X20" s="102"/>
      <c r="Y20" s="158">
        <f t="shared" si="7"/>
        <v>0</v>
      </c>
      <c r="Z20" s="102"/>
      <c r="AA20" s="102"/>
      <c r="AB20" s="161">
        <f t="shared" si="8"/>
        <v>0</v>
      </c>
      <c r="AC20" s="102"/>
      <c r="AD20" s="102"/>
      <c r="AE20" s="161">
        <f t="shared" si="9"/>
        <v>0</v>
      </c>
      <c r="AF20" s="161">
        <f t="shared" si="12"/>
        <v>54</v>
      </c>
      <c r="AG20" s="161">
        <f t="shared" si="10"/>
        <v>47</v>
      </c>
      <c r="AH20" s="161">
        <f t="shared" si="11"/>
        <v>101</v>
      </c>
    </row>
    <row r="21" spans="1:34" ht="16.5" thickBot="1">
      <c r="A21" s="156" t="s">
        <v>209</v>
      </c>
      <c r="B21" s="157"/>
      <c r="C21" s="157"/>
      <c r="D21" s="158">
        <f t="shared" si="0"/>
        <v>0</v>
      </c>
      <c r="E21" s="157"/>
      <c r="F21" s="157"/>
      <c r="G21" s="158">
        <f t="shared" si="1"/>
        <v>0</v>
      </c>
      <c r="H21" s="157">
        <v>1</v>
      </c>
      <c r="I21" s="157"/>
      <c r="J21" s="158">
        <f t="shared" si="2"/>
        <v>1</v>
      </c>
      <c r="K21" s="157">
        <v>10</v>
      </c>
      <c r="L21" s="157">
        <v>11</v>
      </c>
      <c r="M21" s="158">
        <f t="shared" si="3"/>
        <v>21</v>
      </c>
      <c r="N21" s="157">
        <v>3</v>
      </c>
      <c r="O21" s="157">
        <v>2</v>
      </c>
      <c r="P21" s="158">
        <f t="shared" si="4"/>
        <v>5</v>
      </c>
      <c r="Q21" s="157"/>
      <c r="R21" s="157"/>
      <c r="S21" s="158">
        <f t="shared" si="5"/>
        <v>0</v>
      </c>
      <c r="T21" s="102"/>
      <c r="U21" s="102"/>
      <c r="V21" s="158">
        <f t="shared" si="6"/>
        <v>0</v>
      </c>
      <c r="W21" s="102"/>
      <c r="X21" s="102"/>
      <c r="Y21" s="158">
        <f t="shared" si="7"/>
        <v>0</v>
      </c>
      <c r="Z21" s="102"/>
      <c r="AA21" s="102"/>
      <c r="AB21" s="161">
        <f t="shared" si="8"/>
        <v>0</v>
      </c>
      <c r="AC21" s="102"/>
      <c r="AD21" s="102"/>
      <c r="AE21" s="161">
        <f t="shared" si="9"/>
        <v>0</v>
      </c>
      <c r="AF21" s="161">
        <f t="shared" si="12"/>
        <v>14</v>
      </c>
      <c r="AG21" s="161">
        <f t="shared" si="10"/>
        <v>13</v>
      </c>
      <c r="AH21" s="161">
        <f t="shared" si="11"/>
        <v>27</v>
      </c>
    </row>
    <row r="22" spans="1:34" ht="16.5" thickBot="1">
      <c r="A22" s="156" t="s">
        <v>210</v>
      </c>
      <c r="B22" s="157"/>
      <c r="C22" s="157"/>
      <c r="D22" s="158">
        <f t="shared" si="0"/>
        <v>0</v>
      </c>
      <c r="E22" s="157"/>
      <c r="F22" s="157"/>
      <c r="G22" s="158">
        <f t="shared" si="1"/>
        <v>0</v>
      </c>
      <c r="H22" s="157"/>
      <c r="I22" s="157"/>
      <c r="J22" s="158">
        <f t="shared" si="2"/>
        <v>0</v>
      </c>
      <c r="K22" s="157"/>
      <c r="L22" s="157"/>
      <c r="M22" s="158">
        <f t="shared" si="3"/>
        <v>0</v>
      </c>
      <c r="N22" s="157"/>
      <c r="O22" s="157"/>
      <c r="P22" s="158">
        <f t="shared" si="4"/>
        <v>0</v>
      </c>
      <c r="Q22" s="157"/>
      <c r="R22" s="157"/>
      <c r="S22" s="158">
        <f t="shared" si="5"/>
        <v>0</v>
      </c>
      <c r="T22" s="102"/>
      <c r="U22" s="102"/>
      <c r="V22" s="158">
        <f t="shared" si="6"/>
        <v>0</v>
      </c>
      <c r="W22" s="102"/>
      <c r="X22" s="102"/>
      <c r="Y22" s="158">
        <f t="shared" si="7"/>
        <v>0</v>
      </c>
      <c r="Z22" s="102"/>
      <c r="AA22" s="102"/>
      <c r="AB22" s="161">
        <f t="shared" si="8"/>
        <v>0</v>
      </c>
      <c r="AC22" s="102"/>
      <c r="AD22" s="102"/>
      <c r="AE22" s="161">
        <f t="shared" si="9"/>
        <v>0</v>
      </c>
      <c r="AF22" s="161">
        <f t="shared" si="12"/>
        <v>0</v>
      </c>
      <c r="AG22" s="161">
        <f t="shared" si="10"/>
        <v>0</v>
      </c>
      <c r="AH22" s="161">
        <f t="shared" si="11"/>
        <v>0</v>
      </c>
    </row>
    <row r="23" spans="1:34" ht="16.5" thickBot="1">
      <c r="A23" s="156" t="s">
        <v>211</v>
      </c>
      <c r="B23" s="157"/>
      <c r="C23" s="157"/>
      <c r="D23" s="158">
        <f t="shared" si="0"/>
        <v>0</v>
      </c>
      <c r="E23" s="157"/>
      <c r="F23" s="157"/>
      <c r="G23" s="158">
        <f t="shared" si="1"/>
        <v>0</v>
      </c>
      <c r="H23" s="157"/>
      <c r="I23" s="157"/>
      <c r="J23" s="158">
        <f t="shared" si="2"/>
        <v>0</v>
      </c>
      <c r="K23" s="157"/>
      <c r="L23" s="157"/>
      <c r="M23" s="158">
        <f t="shared" si="3"/>
        <v>0</v>
      </c>
      <c r="N23" s="157"/>
      <c r="O23" s="157"/>
      <c r="P23" s="158">
        <f t="shared" si="4"/>
        <v>0</v>
      </c>
      <c r="Q23" s="157"/>
      <c r="R23" s="157"/>
      <c r="S23" s="158">
        <f t="shared" si="5"/>
        <v>0</v>
      </c>
      <c r="T23" s="102"/>
      <c r="U23" s="102"/>
      <c r="V23" s="158">
        <f t="shared" si="6"/>
        <v>0</v>
      </c>
      <c r="W23" s="102"/>
      <c r="X23" s="102"/>
      <c r="Y23" s="158">
        <f t="shared" si="7"/>
        <v>0</v>
      </c>
      <c r="Z23" s="102"/>
      <c r="AA23" s="102"/>
      <c r="AB23" s="161">
        <f t="shared" si="8"/>
        <v>0</v>
      </c>
      <c r="AC23" s="102"/>
      <c r="AD23" s="102"/>
      <c r="AE23" s="161">
        <f t="shared" si="9"/>
        <v>0</v>
      </c>
      <c r="AF23" s="161">
        <f t="shared" si="12"/>
        <v>0</v>
      </c>
      <c r="AG23" s="161">
        <f t="shared" si="10"/>
        <v>0</v>
      </c>
      <c r="AH23" s="161">
        <f t="shared" si="11"/>
        <v>0</v>
      </c>
    </row>
    <row r="24" spans="1:34" ht="16.5" thickBot="1">
      <c r="A24" s="156" t="s">
        <v>212</v>
      </c>
      <c r="B24" s="157"/>
      <c r="C24" s="157"/>
      <c r="D24" s="158">
        <f t="shared" si="0"/>
        <v>0</v>
      </c>
      <c r="E24" s="157"/>
      <c r="F24" s="157"/>
      <c r="G24" s="158">
        <f t="shared" si="1"/>
        <v>0</v>
      </c>
      <c r="H24" s="157"/>
      <c r="I24" s="157"/>
      <c r="J24" s="158">
        <f t="shared" si="2"/>
        <v>0</v>
      </c>
      <c r="K24" s="157">
        <v>1</v>
      </c>
      <c r="L24" s="157"/>
      <c r="M24" s="158">
        <f t="shared" si="3"/>
        <v>1</v>
      </c>
      <c r="N24" s="157"/>
      <c r="O24" s="157"/>
      <c r="P24" s="158">
        <f t="shared" si="4"/>
        <v>0</v>
      </c>
      <c r="Q24" s="157"/>
      <c r="R24" s="157"/>
      <c r="S24" s="158">
        <f t="shared" si="5"/>
        <v>0</v>
      </c>
      <c r="T24" s="102"/>
      <c r="U24" s="102"/>
      <c r="V24" s="158">
        <f t="shared" si="6"/>
        <v>0</v>
      </c>
      <c r="W24" s="102"/>
      <c r="X24" s="102"/>
      <c r="Y24" s="158">
        <f t="shared" si="7"/>
        <v>0</v>
      </c>
      <c r="Z24" s="102"/>
      <c r="AA24" s="102"/>
      <c r="AB24" s="161">
        <f t="shared" si="8"/>
        <v>0</v>
      </c>
      <c r="AC24" s="102"/>
      <c r="AD24" s="102"/>
      <c r="AE24" s="161">
        <f t="shared" si="9"/>
        <v>0</v>
      </c>
      <c r="AF24" s="161">
        <f t="shared" si="12"/>
        <v>1</v>
      </c>
      <c r="AG24" s="161">
        <f t="shared" si="10"/>
        <v>0</v>
      </c>
      <c r="AH24" s="161">
        <f t="shared" si="11"/>
        <v>1</v>
      </c>
    </row>
    <row r="25" spans="1:34" ht="16.5" thickBot="1">
      <c r="A25" s="156" t="s">
        <v>213</v>
      </c>
      <c r="B25" s="157"/>
      <c r="C25" s="157"/>
      <c r="D25" s="158">
        <f t="shared" si="0"/>
        <v>0</v>
      </c>
      <c r="E25" s="157"/>
      <c r="F25" s="157"/>
      <c r="G25" s="158">
        <f t="shared" si="1"/>
        <v>0</v>
      </c>
      <c r="H25" s="157"/>
      <c r="I25" s="157"/>
      <c r="J25" s="158">
        <f t="shared" si="2"/>
        <v>0</v>
      </c>
      <c r="K25" s="157"/>
      <c r="L25" s="157">
        <v>1</v>
      </c>
      <c r="M25" s="158">
        <f t="shared" si="3"/>
        <v>1</v>
      </c>
      <c r="N25" s="157"/>
      <c r="O25" s="157"/>
      <c r="P25" s="158">
        <f t="shared" si="4"/>
        <v>0</v>
      </c>
      <c r="Q25" s="157"/>
      <c r="R25" s="157"/>
      <c r="S25" s="158">
        <f t="shared" si="5"/>
        <v>0</v>
      </c>
      <c r="T25" s="102"/>
      <c r="U25" s="102"/>
      <c r="V25" s="158">
        <f t="shared" si="6"/>
        <v>0</v>
      </c>
      <c r="W25" s="102"/>
      <c r="X25" s="102"/>
      <c r="Y25" s="158">
        <f t="shared" si="7"/>
        <v>0</v>
      </c>
      <c r="Z25" s="102"/>
      <c r="AA25" s="102"/>
      <c r="AB25" s="161">
        <f t="shared" si="8"/>
        <v>0</v>
      </c>
      <c r="AC25" s="102"/>
      <c r="AD25" s="102"/>
      <c r="AE25" s="161">
        <f t="shared" si="9"/>
        <v>0</v>
      </c>
      <c r="AF25" s="161">
        <f t="shared" si="12"/>
        <v>0</v>
      </c>
      <c r="AG25" s="161">
        <f t="shared" si="10"/>
        <v>1</v>
      </c>
      <c r="AH25" s="161">
        <f t="shared" si="11"/>
        <v>1</v>
      </c>
    </row>
    <row r="26" spans="1:34" ht="16.5" thickBot="1">
      <c r="A26" s="156" t="s">
        <v>214</v>
      </c>
      <c r="B26" s="157">
        <v>11</v>
      </c>
      <c r="C26" s="157">
        <v>5</v>
      </c>
      <c r="D26" s="158">
        <f t="shared" si="0"/>
        <v>16</v>
      </c>
      <c r="E26" s="157">
        <v>9</v>
      </c>
      <c r="F26" s="157">
        <v>13</v>
      </c>
      <c r="G26" s="158">
        <f t="shared" si="1"/>
        <v>22</v>
      </c>
      <c r="H26" s="157">
        <v>15</v>
      </c>
      <c r="I26" s="157">
        <v>25</v>
      </c>
      <c r="J26" s="158">
        <f t="shared" si="2"/>
        <v>40</v>
      </c>
      <c r="K26" s="157">
        <v>23</v>
      </c>
      <c r="L26" s="157">
        <v>59</v>
      </c>
      <c r="M26" s="158">
        <f t="shared" si="3"/>
        <v>82</v>
      </c>
      <c r="N26" s="157">
        <v>2</v>
      </c>
      <c r="O26" s="157">
        <v>13</v>
      </c>
      <c r="P26" s="158">
        <f t="shared" si="4"/>
        <v>15</v>
      </c>
      <c r="Q26" s="157">
        <v>1</v>
      </c>
      <c r="R26" s="157">
        <v>1</v>
      </c>
      <c r="S26" s="158">
        <f t="shared" si="5"/>
        <v>2</v>
      </c>
      <c r="T26" s="102"/>
      <c r="U26" s="102"/>
      <c r="V26" s="158">
        <f t="shared" si="6"/>
        <v>0</v>
      </c>
      <c r="W26" s="102"/>
      <c r="X26" s="102"/>
      <c r="Y26" s="158">
        <f t="shared" si="7"/>
        <v>0</v>
      </c>
      <c r="Z26" s="102"/>
      <c r="AA26" s="102"/>
      <c r="AB26" s="161">
        <f t="shared" si="8"/>
        <v>0</v>
      </c>
      <c r="AC26" s="102"/>
      <c r="AD26" s="102"/>
      <c r="AE26" s="161">
        <f t="shared" si="9"/>
        <v>0</v>
      </c>
      <c r="AF26" s="161">
        <f t="shared" si="12"/>
        <v>61</v>
      </c>
      <c r="AG26" s="161">
        <f t="shared" si="10"/>
        <v>116</v>
      </c>
      <c r="AH26" s="161">
        <f t="shared" si="11"/>
        <v>177</v>
      </c>
    </row>
    <row r="27" spans="1:34" ht="16.5" thickBot="1">
      <c r="A27" s="156" t="s">
        <v>215</v>
      </c>
      <c r="B27" s="157"/>
      <c r="C27" s="157"/>
      <c r="D27" s="158">
        <f t="shared" si="0"/>
        <v>0</v>
      </c>
      <c r="E27" s="157">
        <v>1</v>
      </c>
      <c r="F27" s="157"/>
      <c r="G27" s="158">
        <f t="shared" si="1"/>
        <v>1</v>
      </c>
      <c r="H27" s="157"/>
      <c r="I27" s="157"/>
      <c r="J27" s="158">
        <f t="shared" si="2"/>
        <v>0</v>
      </c>
      <c r="K27" s="157">
        <v>4</v>
      </c>
      <c r="L27" s="157">
        <v>1</v>
      </c>
      <c r="M27" s="158">
        <f t="shared" si="3"/>
        <v>5</v>
      </c>
      <c r="N27" s="157">
        <v>1</v>
      </c>
      <c r="O27" s="157">
        <v>1</v>
      </c>
      <c r="P27" s="158">
        <f t="shared" si="4"/>
        <v>2</v>
      </c>
      <c r="Q27" s="157"/>
      <c r="R27" s="157"/>
      <c r="S27" s="158">
        <f t="shared" si="5"/>
        <v>0</v>
      </c>
      <c r="T27" s="102"/>
      <c r="U27" s="102"/>
      <c r="V27" s="158">
        <f t="shared" si="6"/>
        <v>0</v>
      </c>
      <c r="W27" s="102"/>
      <c r="X27" s="102"/>
      <c r="Y27" s="158">
        <f t="shared" si="7"/>
        <v>0</v>
      </c>
      <c r="Z27" s="102"/>
      <c r="AA27" s="102"/>
      <c r="AB27" s="161">
        <f t="shared" si="8"/>
        <v>0</v>
      </c>
      <c r="AC27" s="102"/>
      <c r="AD27" s="102"/>
      <c r="AE27" s="161">
        <f t="shared" si="9"/>
        <v>0</v>
      </c>
      <c r="AF27" s="161">
        <f t="shared" si="12"/>
        <v>6</v>
      </c>
      <c r="AG27" s="161">
        <f t="shared" si="10"/>
        <v>2</v>
      </c>
      <c r="AH27" s="161">
        <f t="shared" si="11"/>
        <v>8</v>
      </c>
    </row>
    <row r="28" spans="1:34" ht="16.5" thickBot="1">
      <c r="A28" s="156" t="s">
        <v>216</v>
      </c>
      <c r="B28" s="157">
        <v>2</v>
      </c>
      <c r="C28" s="157"/>
      <c r="D28" s="158">
        <f t="shared" si="0"/>
        <v>2</v>
      </c>
      <c r="E28" s="157">
        <v>2</v>
      </c>
      <c r="F28" s="157"/>
      <c r="G28" s="158">
        <f t="shared" si="1"/>
        <v>2</v>
      </c>
      <c r="H28" s="157"/>
      <c r="I28" s="157">
        <v>1</v>
      </c>
      <c r="J28" s="158">
        <f t="shared" si="2"/>
        <v>1</v>
      </c>
      <c r="K28" s="157">
        <v>1</v>
      </c>
      <c r="L28" s="157">
        <v>2</v>
      </c>
      <c r="M28" s="158">
        <f t="shared" si="3"/>
        <v>3</v>
      </c>
      <c r="N28" s="157"/>
      <c r="O28" s="157">
        <v>1</v>
      </c>
      <c r="P28" s="158">
        <f t="shared" si="4"/>
        <v>1</v>
      </c>
      <c r="Q28" s="157"/>
      <c r="R28" s="157"/>
      <c r="S28" s="158">
        <f t="shared" si="5"/>
        <v>0</v>
      </c>
      <c r="T28" s="102"/>
      <c r="U28" s="102"/>
      <c r="V28" s="158">
        <f t="shared" si="6"/>
        <v>0</v>
      </c>
      <c r="W28" s="102"/>
      <c r="X28" s="102"/>
      <c r="Y28" s="158">
        <f t="shared" si="7"/>
        <v>0</v>
      </c>
      <c r="Z28" s="102"/>
      <c r="AA28" s="102"/>
      <c r="AB28" s="161">
        <f t="shared" si="8"/>
        <v>0</v>
      </c>
      <c r="AC28" s="102"/>
      <c r="AD28" s="102"/>
      <c r="AE28" s="161">
        <f t="shared" si="9"/>
        <v>0</v>
      </c>
      <c r="AF28" s="161">
        <f t="shared" si="12"/>
        <v>5</v>
      </c>
      <c r="AG28" s="161">
        <f t="shared" si="10"/>
        <v>4</v>
      </c>
      <c r="AH28" s="161">
        <f t="shared" si="11"/>
        <v>9</v>
      </c>
    </row>
    <row r="29" spans="1:34" ht="16.5" thickBot="1">
      <c r="A29" s="156" t="s">
        <v>217</v>
      </c>
      <c r="B29" s="157">
        <v>6</v>
      </c>
      <c r="C29" s="157">
        <v>2</v>
      </c>
      <c r="D29" s="158">
        <f t="shared" si="0"/>
        <v>8</v>
      </c>
      <c r="E29" s="157">
        <v>9</v>
      </c>
      <c r="F29" s="157">
        <v>2</v>
      </c>
      <c r="G29" s="158">
        <f t="shared" si="1"/>
        <v>11</v>
      </c>
      <c r="H29" s="157">
        <v>13</v>
      </c>
      <c r="I29" s="157">
        <v>9</v>
      </c>
      <c r="J29" s="158">
        <f t="shared" si="2"/>
        <v>22</v>
      </c>
      <c r="K29" s="157">
        <v>68</v>
      </c>
      <c r="L29" s="157">
        <v>53</v>
      </c>
      <c r="M29" s="158">
        <f t="shared" si="3"/>
        <v>121</v>
      </c>
      <c r="N29" s="157">
        <v>19</v>
      </c>
      <c r="O29" s="157">
        <v>22</v>
      </c>
      <c r="P29" s="158">
        <f t="shared" si="4"/>
        <v>41</v>
      </c>
      <c r="Q29" s="157"/>
      <c r="R29" s="157"/>
      <c r="S29" s="158">
        <f t="shared" si="5"/>
        <v>0</v>
      </c>
      <c r="T29" s="102"/>
      <c r="U29" s="102"/>
      <c r="V29" s="158">
        <f t="shared" si="6"/>
        <v>0</v>
      </c>
      <c r="W29" s="102"/>
      <c r="X29" s="102"/>
      <c r="Y29" s="158">
        <f t="shared" si="7"/>
        <v>0</v>
      </c>
      <c r="Z29" s="102"/>
      <c r="AA29" s="102"/>
      <c r="AB29" s="161">
        <f t="shared" si="8"/>
        <v>0</v>
      </c>
      <c r="AC29" s="102"/>
      <c r="AD29" s="102"/>
      <c r="AE29" s="161">
        <f t="shared" si="9"/>
        <v>0</v>
      </c>
      <c r="AF29" s="161">
        <f t="shared" si="12"/>
        <v>115</v>
      </c>
      <c r="AG29" s="161">
        <f t="shared" si="10"/>
        <v>88</v>
      </c>
      <c r="AH29" s="161">
        <f t="shared" si="11"/>
        <v>203</v>
      </c>
    </row>
    <row r="30" spans="1:34" ht="16.5" thickBot="1">
      <c r="A30" s="156" t="s">
        <v>218</v>
      </c>
      <c r="B30" s="157"/>
      <c r="C30" s="157"/>
      <c r="D30" s="158">
        <f t="shared" si="0"/>
        <v>0</v>
      </c>
      <c r="E30" s="157"/>
      <c r="F30" s="157">
        <v>1</v>
      </c>
      <c r="G30" s="158">
        <f t="shared" si="1"/>
        <v>1</v>
      </c>
      <c r="H30" s="157">
        <v>1</v>
      </c>
      <c r="I30" s="157">
        <v>1</v>
      </c>
      <c r="J30" s="158">
        <f t="shared" si="2"/>
        <v>2</v>
      </c>
      <c r="K30" s="157">
        <v>4</v>
      </c>
      <c r="L30" s="157">
        <v>3</v>
      </c>
      <c r="M30" s="158">
        <f t="shared" si="3"/>
        <v>7</v>
      </c>
      <c r="N30" s="157"/>
      <c r="O30" s="157">
        <v>3</v>
      </c>
      <c r="P30" s="158">
        <f t="shared" si="4"/>
        <v>3</v>
      </c>
      <c r="Q30" s="157"/>
      <c r="R30" s="157"/>
      <c r="S30" s="158">
        <f t="shared" si="5"/>
        <v>0</v>
      </c>
      <c r="T30" s="102"/>
      <c r="U30" s="102"/>
      <c r="V30" s="158">
        <f t="shared" si="6"/>
        <v>0</v>
      </c>
      <c r="W30" s="102"/>
      <c r="X30" s="102"/>
      <c r="Y30" s="158">
        <f t="shared" si="7"/>
        <v>0</v>
      </c>
      <c r="Z30" s="102"/>
      <c r="AA30" s="102"/>
      <c r="AB30" s="161">
        <f t="shared" si="8"/>
        <v>0</v>
      </c>
      <c r="AC30" s="102"/>
      <c r="AD30" s="102"/>
      <c r="AE30" s="161">
        <f t="shared" si="9"/>
        <v>0</v>
      </c>
      <c r="AF30" s="161">
        <f t="shared" si="12"/>
        <v>5</v>
      </c>
      <c r="AG30" s="161">
        <f t="shared" si="10"/>
        <v>8</v>
      </c>
      <c r="AH30" s="161">
        <f t="shared" si="11"/>
        <v>13</v>
      </c>
    </row>
    <row r="31" spans="1:34" s="186" customFormat="1" ht="16.5" thickBot="1">
      <c r="A31" s="181" t="s">
        <v>219</v>
      </c>
      <c r="B31" s="182">
        <v>3</v>
      </c>
      <c r="C31" s="182"/>
      <c r="D31" s="158">
        <f t="shared" si="0"/>
        <v>3</v>
      </c>
      <c r="E31" s="182">
        <v>15</v>
      </c>
      <c r="F31" s="182">
        <v>5</v>
      </c>
      <c r="G31" s="183">
        <f t="shared" si="1"/>
        <v>20</v>
      </c>
      <c r="H31" s="182">
        <v>15</v>
      </c>
      <c r="I31" s="182">
        <v>11</v>
      </c>
      <c r="J31" s="183">
        <f t="shared" si="2"/>
        <v>26</v>
      </c>
      <c r="K31" s="182">
        <v>45</v>
      </c>
      <c r="L31" s="182">
        <v>52</v>
      </c>
      <c r="M31" s="183">
        <f t="shared" si="3"/>
        <v>97</v>
      </c>
      <c r="N31" s="182">
        <v>3</v>
      </c>
      <c r="O31" s="182">
        <v>12</v>
      </c>
      <c r="P31" s="183">
        <f t="shared" si="4"/>
        <v>15</v>
      </c>
      <c r="Q31" s="182"/>
      <c r="R31" s="182"/>
      <c r="S31" s="183">
        <f t="shared" si="5"/>
        <v>0</v>
      </c>
      <c r="T31" s="184"/>
      <c r="U31" s="184"/>
      <c r="V31" s="183">
        <f t="shared" si="6"/>
        <v>0</v>
      </c>
      <c r="W31" s="184"/>
      <c r="X31" s="184"/>
      <c r="Y31" s="183">
        <f t="shared" si="7"/>
        <v>0</v>
      </c>
      <c r="Z31" s="184"/>
      <c r="AA31" s="184"/>
      <c r="AB31" s="185">
        <f t="shared" si="8"/>
        <v>0</v>
      </c>
      <c r="AC31" s="184"/>
      <c r="AD31" s="184"/>
      <c r="AE31" s="185">
        <f t="shared" si="9"/>
        <v>0</v>
      </c>
      <c r="AF31" s="185">
        <f t="shared" si="12"/>
        <v>81</v>
      </c>
      <c r="AG31" s="185">
        <f t="shared" si="10"/>
        <v>80</v>
      </c>
      <c r="AH31" s="185">
        <f t="shared" si="11"/>
        <v>161</v>
      </c>
    </row>
    <row r="32" spans="1:34" ht="16.5" thickBot="1">
      <c r="A32" s="156" t="s">
        <v>220</v>
      </c>
      <c r="B32" s="157"/>
      <c r="C32" s="157"/>
      <c r="D32" s="158">
        <f t="shared" si="0"/>
        <v>0</v>
      </c>
      <c r="E32" s="157"/>
      <c r="F32" s="157"/>
      <c r="G32" s="158">
        <f t="shared" si="1"/>
        <v>0</v>
      </c>
      <c r="H32" s="157">
        <v>1</v>
      </c>
      <c r="I32" s="157"/>
      <c r="J32" s="158">
        <f t="shared" si="2"/>
        <v>1</v>
      </c>
      <c r="K32" s="157"/>
      <c r="L32" s="157">
        <v>5</v>
      </c>
      <c r="M32" s="158">
        <f t="shared" si="3"/>
        <v>5</v>
      </c>
      <c r="N32" s="157"/>
      <c r="O32" s="157"/>
      <c r="P32" s="158">
        <f t="shared" si="4"/>
        <v>0</v>
      </c>
      <c r="Q32" s="157"/>
      <c r="R32" s="157"/>
      <c r="S32" s="158">
        <f t="shared" si="5"/>
        <v>0</v>
      </c>
      <c r="T32" s="102"/>
      <c r="U32" s="102"/>
      <c r="V32" s="158">
        <f t="shared" si="6"/>
        <v>0</v>
      </c>
      <c r="W32" s="102"/>
      <c r="X32" s="102"/>
      <c r="Y32" s="158">
        <f t="shared" si="7"/>
        <v>0</v>
      </c>
      <c r="Z32" s="102"/>
      <c r="AA32" s="102"/>
      <c r="AB32" s="161">
        <f t="shared" si="8"/>
        <v>0</v>
      </c>
      <c r="AC32" s="102"/>
      <c r="AD32" s="102"/>
      <c r="AE32" s="161">
        <f t="shared" si="9"/>
        <v>0</v>
      </c>
      <c r="AF32" s="161">
        <f t="shared" si="12"/>
        <v>1</v>
      </c>
      <c r="AG32" s="161">
        <f t="shared" si="10"/>
        <v>5</v>
      </c>
      <c r="AH32" s="161">
        <f t="shared" si="11"/>
        <v>6</v>
      </c>
    </row>
    <row r="33" spans="1:34" ht="16.5" thickBot="1">
      <c r="A33" s="156" t="s">
        <v>221</v>
      </c>
      <c r="B33" s="157"/>
      <c r="C33" s="157"/>
      <c r="D33" s="158">
        <f t="shared" si="0"/>
        <v>0</v>
      </c>
      <c r="E33" s="157">
        <v>2</v>
      </c>
      <c r="F33" s="157"/>
      <c r="G33" s="158">
        <f t="shared" si="1"/>
        <v>2</v>
      </c>
      <c r="H33" s="157">
        <v>1</v>
      </c>
      <c r="I33" s="157">
        <v>1</v>
      </c>
      <c r="J33" s="158">
        <f t="shared" si="2"/>
        <v>2</v>
      </c>
      <c r="K33" s="157">
        <v>3</v>
      </c>
      <c r="L33" s="157">
        <v>2</v>
      </c>
      <c r="M33" s="158">
        <f t="shared" si="3"/>
        <v>5</v>
      </c>
      <c r="N33" s="157">
        <v>2</v>
      </c>
      <c r="O33" s="157">
        <v>4</v>
      </c>
      <c r="P33" s="158">
        <f t="shared" si="4"/>
        <v>6</v>
      </c>
      <c r="Q33" s="157"/>
      <c r="R33" s="157"/>
      <c r="S33" s="158">
        <f t="shared" si="5"/>
        <v>0</v>
      </c>
      <c r="T33" s="102"/>
      <c r="U33" s="102"/>
      <c r="V33" s="158">
        <f t="shared" si="6"/>
        <v>0</v>
      </c>
      <c r="W33" s="102"/>
      <c r="X33" s="102"/>
      <c r="Y33" s="158">
        <f t="shared" si="7"/>
        <v>0</v>
      </c>
      <c r="Z33" s="102"/>
      <c r="AA33" s="102"/>
      <c r="AB33" s="161">
        <f t="shared" si="8"/>
        <v>0</v>
      </c>
      <c r="AC33" s="102"/>
      <c r="AD33" s="102"/>
      <c r="AE33" s="161">
        <f t="shared" si="9"/>
        <v>0</v>
      </c>
      <c r="AF33" s="161">
        <f t="shared" si="12"/>
        <v>8</v>
      </c>
      <c r="AG33" s="161">
        <f t="shared" si="10"/>
        <v>7</v>
      </c>
      <c r="AH33" s="161">
        <f t="shared" si="11"/>
        <v>15</v>
      </c>
    </row>
    <row r="34" spans="1:34" ht="16.5" thickBot="1">
      <c r="A34" s="156" t="s">
        <v>222</v>
      </c>
      <c r="B34" s="157">
        <v>3</v>
      </c>
      <c r="C34" s="157"/>
      <c r="D34" s="158">
        <f t="shared" si="0"/>
        <v>3</v>
      </c>
      <c r="E34" s="157">
        <v>7</v>
      </c>
      <c r="F34" s="157">
        <v>7</v>
      </c>
      <c r="G34" s="158">
        <f t="shared" si="1"/>
        <v>14</v>
      </c>
      <c r="H34" s="157">
        <v>15</v>
      </c>
      <c r="I34" s="157">
        <v>3</v>
      </c>
      <c r="J34" s="158">
        <f t="shared" si="2"/>
        <v>18</v>
      </c>
      <c r="K34" s="157">
        <v>35</v>
      </c>
      <c r="L34" s="157">
        <v>30</v>
      </c>
      <c r="M34" s="158">
        <f t="shared" si="3"/>
        <v>65</v>
      </c>
      <c r="N34" s="157">
        <v>8</v>
      </c>
      <c r="O34" s="157">
        <v>13</v>
      </c>
      <c r="P34" s="158">
        <f t="shared" si="4"/>
        <v>21</v>
      </c>
      <c r="Q34" s="157"/>
      <c r="R34" s="157"/>
      <c r="S34" s="158">
        <f t="shared" si="5"/>
        <v>0</v>
      </c>
      <c r="T34" s="102"/>
      <c r="U34" s="102"/>
      <c r="V34" s="158">
        <f t="shared" si="6"/>
        <v>0</v>
      </c>
      <c r="W34" s="102"/>
      <c r="X34" s="102"/>
      <c r="Y34" s="158">
        <f t="shared" si="7"/>
        <v>0</v>
      </c>
      <c r="Z34" s="102"/>
      <c r="AA34" s="102"/>
      <c r="AB34" s="161">
        <f t="shared" si="8"/>
        <v>0</v>
      </c>
      <c r="AC34" s="102"/>
      <c r="AD34" s="102"/>
      <c r="AE34" s="161">
        <f t="shared" si="9"/>
        <v>0</v>
      </c>
      <c r="AF34" s="161">
        <f t="shared" si="12"/>
        <v>68</v>
      </c>
      <c r="AG34" s="161">
        <f t="shared" si="10"/>
        <v>53</v>
      </c>
      <c r="AH34" s="161">
        <f t="shared" si="11"/>
        <v>121</v>
      </c>
    </row>
    <row r="35" spans="1:34" ht="16.5" thickBot="1">
      <c r="A35" s="156" t="s">
        <v>223</v>
      </c>
      <c r="B35" s="157"/>
      <c r="C35" s="157"/>
      <c r="D35" s="158">
        <f t="shared" si="0"/>
        <v>0</v>
      </c>
      <c r="E35" s="157"/>
      <c r="F35" s="157">
        <v>1</v>
      </c>
      <c r="G35" s="158">
        <f t="shared" si="1"/>
        <v>1</v>
      </c>
      <c r="H35" s="157"/>
      <c r="I35" s="157"/>
      <c r="J35" s="158">
        <f t="shared" si="2"/>
        <v>0</v>
      </c>
      <c r="K35" s="157">
        <v>1</v>
      </c>
      <c r="L35" s="157"/>
      <c r="M35" s="158">
        <f t="shared" si="3"/>
        <v>1</v>
      </c>
      <c r="N35" s="157"/>
      <c r="O35" s="157"/>
      <c r="P35" s="158">
        <f t="shared" si="4"/>
        <v>0</v>
      </c>
      <c r="Q35" s="157"/>
      <c r="R35" s="157"/>
      <c r="S35" s="158">
        <f t="shared" si="5"/>
        <v>0</v>
      </c>
      <c r="T35" s="102"/>
      <c r="U35" s="102"/>
      <c r="V35" s="158">
        <f t="shared" si="6"/>
        <v>0</v>
      </c>
      <c r="W35" s="102"/>
      <c r="X35" s="102"/>
      <c r="Y35" s="158">
        <f t="shared" si="7"/>
        <v>0</v>
      </c>
      <c r="Z35" s="102"/>
      <c r="AA35" s="102"/>
      <c r="AB35" s="161">
        <f t="shared" si="8"/>
        <v>0</v>
      </c>
      <c r="AC35" s="102"/>
      <c r="AD35" s="102"/>
      <c r="AE35" s="161">
        <f t="shared" si="9"/>
        <v>0</v>
      </c>
      <c r="AF35" s="161">
        <f t="shared" si="12"/>
        <v>1</v>
      </c>
      <c r="AG35" s="161">
        <f t="shared" si="10"/>
        <v>1</v>
      </c>
      <c r="AH35" s="161">
        <f t="shared" si="11"/>
        <v>2</v>
      </c>
    </row>
    <row r="36" spans="1:34" ht="16.5" thickBot="1">
      <c r="A36" s="156" t="s">
        <v>224</v>
      </c>
      <c r="B36" s="157"/>
      <c r="C36" s="157"/>
      <c r="D36" s="158">
        <f t="shared" si="0"/>
        <v>0</v>
      </c>
      <c r="E36" s="157"/>
      <c r="F36" s="157"/>
      <c r="G36" s="158">
        <f t="shared" si="1"/>
        <v>0</v>
      </c>
      <c r="H36" s="157"/>
      <c r="I36" s="157"/>
      <c r="J36" s="158">
        <f t="shared" si="2"/>
        <v>0</v>
      </c>
      <c r="K36" s="157"/>
      <c r="L36" s="157"/>
      <c r="M36" s="158">
        <f t="shared" si="3"/>
        <v>0</v>
      </c>
      <c r="N36" s="157"/>
      <c r="O36" s="157"/>
      <c r="P36" s="158">
        <f t="shared" si="4"/>
        <v>0</v>
      </c>
      <c r="Q36" s="157"/>
      <c r="R36" s="157"/>
      <c r="S36" s="158">
        <f t="shared" si="5"/>
        <v>0</v>
      </c>
      <c r="T36" s="102"/>
      <c r="U36" s="102"/>
      <c r="V36" s="158">
        <f t="shared" si="6"/>
        <v>0</v>
      </c>
      <c r="W36" s="102"/>
      <c r="X36" s="102"/>
      <c r="Y36" s="158">
        <f t="shared" si="7"/>
        <v>0</v>
      </c>
      <c r="Z36" s="102"/>
      <c r="AA36" s="102"/>
      <c r="AB36" s="161">
        <f t="shared" si="8"/>
        <v>0</v>
      </c>
      <c r="AC36" s="102"/>
      <c r="AD36" s="102"/>
      <c r="AE36" s="161">
        <f t="shared" si="9"/>
        <v>0</v>
      </c>
      <c r="AF36" s="161">
        <f t="shared" si="12"/>
        <v>0</v>
      </c>
      <c r="AG36" s="161">
        <f t="shared" si="10"/>
        <v>0</v>
      </c>
      <c r="AH36" s="161">
        <f t="shared" si="11"/>
        <v>0</v>
      </c>
    </row>
    <row r="37" spans="1:34" ht="16.5" thickBot="1">
      <c r="A37" s="156" t="s">
        <v>225</v>
      </c>
      <c r="B37" s="157"/>
      <c r="C37" s="157"/>
      <c r="D37" s="158">
        <f t="shared" si="0"/>
        <v>0</v>
      </c>
      <c r="E37" s="157"/>
      <c r="F37" s="157"/>
      <c r="G37" s="158">
        <f t="shared" si="1"/>
        <v>0</v>
      </c>
      <c r="H37" s="157"/>
      <c r="I37" s="157"/>
      <c r="J37" s="158">
        <f t="shared" si="2"/>
        <v>0</v>
      </c>
      <c r="K37" s="157"/>
      <c r="L37" s="157"/>
      <c r="M37" s="158">
        <f t="shared" si="3"/>
        <v>0</v>
      </c>
      <c r="N37" s="157"/>
      <c r="O37" s="157"/>
      <c r="P37" s="158">
        <f t="shared" si="4"/>
        <v>0</v>
      </c>
      <c r="Q37" s="157"/>
      <c r="R37" s="157"/>
      <c r="S37" s="158">
        <f t="shared" si="5"/>
        <v>0</v>
      </c>
      <c r="T37" s="102"/>
      <c r="U37" s="102"/>
      <c r="V37" s="158">
        <f t="shared" si="6"/>
        <v>0</v>
      </c>
      <c r="W37" s="102"/>
      <c r="X37" s="102"/>
      <c r="Y37" s="158">
        <f t="shared" si="7"/>
        <v>0</v>
      </c>
      <c r="Z37" s="102"/>
      <c r="AA37" s="102"/>
      <c r="AB37" s="161">
        <f t="shared" si="8"/>
        <v>0</v>
      </c>
      <c r="AC37" s="102"/>
      <c r="AD37" s="102"/>
      <c r="AE37" s="161">
        <f t="shared" si="9"/>
        <v>0</v>
      </c>
      <c r="AF37" s="161">
        <f t="shared" si="12"/>
        <v>0</v>
      </c>
      <c r="AG37" s="161">
        <f t="shared" si="10"/>
        <v>0</v>
      </c>
      <c r="AH37" s="161">
        <f t="shared" si="11"/>
        <v>0</v>
      </c>
    </row>
    <row r="38" spans="1:34" ht="16.5" thickBot="1">
      <c r="A38" s="156" t="s">
        <v>226</v>
      </c>
      <c r="B38" s="157"/>
      <c r="C38" s="157"/>
      <c r="D38" s="158">
        <f t="shared" si="0"/>
        <v>0</v>
      </c>
      <c r="E38" s="157">
        <v>3</v>
      </c>
      <c r="F38" s="157"/>
      <c r="G38" s="158">
        <f t="shared" si="1"/>
        <v>3</v>
      </c>
      <c r="H38" s="157">
        <v>1</v>
      </c>
      <c r="I38" s="157"/>
      <c r="J38" s="158">
        <f t="shared" si="2"/>
        <v>1</v>
      </c>
      <c r="K38" s="157">
        <v>7</v>
      </c>
      <c r="L38" s="157">
        <v>1</v>
      </c>
      <c r="M38" s="158">
        <f t="shared" si="3"/>
        <v>8</v>
      </c>
      <c r="N38" s="157">
        <v>6</v>
      </c>
      <c r="O38" s="157">
        <v>1</v>
      </c>
      <c r="P38" s="158">
        <f t="shared" si="4"/>
        <v>7</v>
      </c>
      <c r="Q38" s="157"/>
      <c r="R38" s="157"/>
      <c r="S38" s="158">
        <f t="shared" si="5"/>
        <v>0</v>
      </c>
      <c r="T38" s="102"/>
      <c r="U38" s="102"/>
      <c r="V38" s="158">
        <f t="shared" si="6"/>
        <v>0</v>
      </c>
      <c r="W38" s="102"/>
      <c r="X38" s="102"/>
      <c r="Y38" s="158">
        <f t="shared" si="7"/>
        <v>0</v>
      </c>
      <c r="Z38" s="102"/>
      <c r="AA38" s="102"/>
      <c r="AB38" s="161">
        <f t="shared" si="8"/>
        <v>0</v>
      </c>
      <c r="AC38" s="102"/>
      <c r="AD38" s="102"/>
      <c r="AE38" s="161">
        <f t="shared" si="9"/>
        <v>0</v>
      </c>
      <c r="AF38" s="161">
        <f t="shared" si="12"/>
        <v>17</v>
      </c>
      <c r="AG38" s="161">
        <f t="shared" si="10"/>
        <v>2</v>
      </c>
      <c r="AH38" s="161">
        <f t="shared" si="11"/>
        <v>19</v>
      </c>
    </row>
    <row r="39" spans="1:34" ht="16.5" thickBot="1">
      <c r="A39" s="156" t="s">
        <v>227</v>
      </c>
      <c r="B39" s="157"/>
      <c r="C39" s="157"/>
      <c r="D39" s="158">
        <f t="shared" si="0"/>
        <v>0</v>
      </c>
      <c r="E39" s="157">
        <v>5</v>
      </c>
      <c r="F39" s="157">
        <v>10</v>
      </c>
      <c r="G39" s="158">
        <f t="shared" si="1"/>
        <v>15</v>
      </c>
      <c r="H39" s="157">
        <v>10</v>
      </c>
      <c r="I39" s="157">
        <v>4</v>
      </c>
      <c r="J39" s="158">
        <f t="shared" si="2"/>
        <v>14</v>
      </c>
      <c r="K39" s="157">
        <v>18</v>
      </c>
      <c r="L39" s="157">
        <v>20</v>
      </c>
      <c r="M39" s="158">
        <f t="shared" si="3"/>
        <v>38</v>
      </c>
      <c r="N39" s="157">
        <v>2</v>
      </c>
      <c r="O39" s="157">
        <v>7</v>
      </c>
      <c r="P39" s="158">
        <f t="shared" si="4"/>
        <v>9</v>
      </c>
      <c r="Q39" s="157"/>
      <c r="R39" s="157"/>
      <c r="S39" s="158">
        <f t="shared" si="5"/>
        <v>0</v>
      </c>
      <c r="T39" s="102"/>
      <c r="U39" s="102"/>
      <c r="V39" s="158">
        <f t="shared" si="6"/>
        <v>0</v>
      </c>
      <c r="W39" s="102"/>
      <c r="X39" s="102"/>
      <c r="Y39" s="158">
        <f t="shared" si="7"/>
        <v>0</v>
      </c>
      <c r="Z39" s="102"/>
      <c r="AA39" s="102"/>
      <c r="AB39" s="161">
        <f t="shared" si="8"/>
        <v>0</v>
      </c>
      <c r="AC39" s="102"/>
      <c r="AD39" s="102"/>
      <c r="AE39" s="161">
        <f t="shared" si="9"/>
        <v>0</v>
      </c>
      <c r="AF39" s="161">
        <f t="shared" si="12"/>
        <v>35</v>
      </c>
      <c r="AG39" s="161">
        <f t="shared" si="10"/>
        <v>41</v>
      </c>
      <c r="AH39" s="161">
        <f t="shared" si="11"/>
        <v>76</v>
      </c>
    </row>
    <row r="40" spans="1:34" ht="16.5" thickBot="1">
      <c r="A40" s="156" t="s">
        <v>228</v>
      </c>
      <c r="B40" s="157">
        <v>2</v>
      </c>
      <c r="C40" s="157"/>
      <c r="D40" s="158">
        <f t="shared" si="0"/>
        <v>2</v>
      </c>
      <c r="E40" s="157">
        <v>4</v>
      </c>
      <c r="F40" s="157">
        <v>1</v>
      </c>
      <c r="G40" s="158">
        <f t="shared" si="1"/>
        <v>5</v>
      </c>
      <c r="H40" s="157">
        <v>1</v>
      </c>
      <c r="I40" s="157"/>
      <c r="J40" s="158">
        <f t="shared" si="2"/>
        <v>1</v>
      </c>
      <c r="K40" s="157">
        <v>13</v>
      </c>
      <c r="L40" s="157">
        <v>6</v>
      </c>
      <c r="M40" s="158">
        <f t="shared" si="3"/>
        <v>19</v>
      </c>
      <c r="N40" s="157">
        <v>9</v>
      </c>
      <c r="O40" s="157">
        <v>5</v>
      </c>
      <c r="P40" s="158">
        <f t="shared" si="4"/>
        <v>14</v>
      </c>
      <c r="Q40" s="157"/>
      <c r="R40" s="157"/>
      <c r="S40" s="158">
        <f t="shared" si="5"/>
        <v>0</v>
      </c>
      <c r="T40" s="102"/>
      <c r="U40" s="102"/>
      <c r="V40" s="158">
        <f t="shared" si="6"/>
        <v>0</v>
      </c>
      <c r="W40" s="102"/>
      <c r="X40" s="102"/>
      <c r="Y40" s="158">
        <f t="shared" si="7"/>
        <v>0</v>
      </c>
      <c r="Z40" s="102"/>
      <c r="AA40" s="102"/>
      <c r="AB40" s="161">
        <f t="shared" si="8"/>
        <v>0</v>
      </c>
      <c r="AC40" s="102"/>
      <c r="AD40" s="102"/>
      <c r="AE40" s="161">
        <f t="shared" si="9"/>
        <v>0</v>
      </c>
      <c r="AF40" s="161">
        <f t="shared" si="12"/>
        <v>29</v>
      </c>
      <c r="AG40" s="161">
        <f t="shared" si="10"/>
        <v>12</v>
      </c>
      <c r="AH40" s="161">
        <f t="shared" si="11"/>
        <v>41</v>
      </c>
    </row>
    <row r="41" spans="1:34" ht="16.5" thickBot="1">
      <c r="A41" s="156" t="s">
        <v>229</v>
      </c>
      <c r="B41" s="157">
        <v>2</v>
      </c>
      <c r="C41" s="157"/>
      <c r="D41" s="158">
        <f t="shared" si="0"/>
        <v>2</v>
      </c>
      <c r="E41" s="157">
        <v>5</v>
      </c>
      <c r="F41" s="157">
        <v>2</v>
      </c>
      <c r="G41" s="158">
        <f t="shared" si="1"/>
        <v>7</v>
      </c>
      <c r="H41" s="157">
        <v>9</v>
      </c>
      <c r="I41" s="157">
        <v>14</v>
      </c>
      <c r="J41" s="158">
        <f t="shared" si="2"/>
        <v>23</v>
      </c>
      <c r="K41" s="157">
        <v>16</v>
      </c>
      <c r="L41" s="157">
        <v>31</v>
      </c>
      <c r="M41" s="158">
        <f t="shared" si="3"/>
        <v>47</v>
      </c>
      <c r="N41" s="157">
        <v>9</v>
      </c>
      <c r="O41" s="157">
        <v>14</v>
      </c>
      <c r="P41" s="158">
        <f t="shared" si="4"/>
        <v>23</v>
      </c>
      <c r="Q41" s="157"/>
      <c r="R41" s="157"/>
      <c r="S41" s="158">
        <f t="shared" si="5"/>
        <v>0</v>
      </c>
      <c r="T41" s="102"/>
      <c r="U41" s="102"/>
      <c r="V41" s="158">
        <f t="shared" si="6"/>
        <v>0</v>
      </c>
      <c r="W41" s="102"/>
      <c r="X41" s="102"/>
      <c r="Y41" s="158">
        <f t="shared" si="7"/>
        <v>0</v>
      </c>
      <c r="Z41" s="102"/>
      <c r="AA41" s="102"/>
      <c r="AB41" s="161">
        <f t="shared" si="8"/>
        <v>0</v>
      </c>
      <c r="AC41" s="102"/>
      <c r="AD41" s="102"/>
      <c r="AE41" s="161">
        <f t="shared" si="9"/>
        <v>0</v>
      </c>
      <c r="AF41" s="161">
        <f t="shared" si="12"/>
        <v>41</v>
      </c>
      <c r="AG41" s="161">
        <f t="shared" si="10"/>
        <v>61</v>
      </c>
      <c r="AH41" s="161">
        <f t="shared" si="11"/>
        <v>102</v>
      </c>
    </row>
    <row r="42" spans="1:34" ht="16.5" thickBot="1">
      <c r="A42" s="156" t="s">
        <v>230</v>
      </c>
      <c r="B42" s="157"/>
      <c r="C42" s="157"/>
      <c r="D42" s="158">
        <f t="shared" si="0"/>
        <v>0</v>
      </c>
      <c r="E42" s="157"/>
      <c r="F42" s="157"/>
      <c r="G42" s="158">
        <f t="shared" si="1"/>
        <v>0</v>
      </c>
      <c r="H42" s="157"/>
      <c r="I42" s="157"/>
      <c r="J42" s="158">
        <f t="shared" si="2"/>
        <v>0</v>
      </c>
      <c r="K42" s="157">
        <v>7</v>
      </c>
      <c r="L42" s="157"/>
      <c r="M42" s="158">
        <f t="shared" si="3"/>
        <v>7</v>
      </c>
      <c r="N42" s="157">
        <v>1</v>
      </c>
      <c r="O42" s="157"/>
      <c r="P42" s="158">
        <f t="shared" si="4"/>
        <v>1</v>
      </c>
      <c r="Q42" s="157"/>
      <c r="R42" s="157"/>
      <c r="S42" s="158">
        <f t="shared" si="5"/>
        <v>0</v>
      </c>
      <c r="T42" s="102"/>
      <c r="U42" s="102"/>
      <c r="V42" s="158">
        <f t="shared" si="6"/>
        <v>0</v>
      </c>
      <c r="W42" s="102"/>
      <c r="X42" s="102"/>
      <c r="Y42" s="158">
        <f t="shared" si="7"/>
        <v>0</v>
      </c>
      <c r="Z42" s="102"/>
      <c r="AA42" s="102"/>
      <c r="AB42" s="161">
        <f t="shared" si="8"/>
        <v>0</v>
      </c>
      <c r="AC42" s="102"/>
      <c r="AD42" s="102"/>
      <c r="AE42" s="161">
        <f t="shared" si="9"/>
        <v>0</v>
      </c>
      <c r="AF42" s="161">
        <f t="shared" si="12"/>
        <v>8</v>
      </c>
      <c r="AG42" s="161">
        <f t="shared" si="10"/>
        <v>0</v>
      </c>
      <c r="AH42" s="161">
        <f t="shared" si="11"/>
        <v>8</v>
      </c>
    </row>
    <row r="43" spans="1:34" ht="16.5" thickBot="1">
      <c r="A43" s="105" t="s">
        <v>16</v>
      </c>
      <c r="B43" s="159">
        <f t="shared" ref="B43:AE43" si="13">SUM(B16:B42)</f>
        <v>96</v>
      </c>
      <c r="C43" s="159">
        <f t="shared" si="13"/>
        <v>20</v>
      </c>
      <c r="D43" s="159">
        <f t="shared" si="13"/>
        <v>116</v>
      </c>
      <c r="E43" s="159">
        <f t="shared" si="13"/>
        <v>122</v>
      </c>
      <c r="F43" s="159">
        <f t="shared" si="13"/>
        <v>68</v>
      </c>
      <c r="G43" s="159">
        <f t="shared" si="13"/>
        <v>190</v>
      </c>
      <c r="H43" s="159">
        <f t="shared" si="13"/>
        <v>164</v>
      </c>
      <c r="I43" s="159">
        <f t="shared" si="13"/>
        <v>135</v>
      </c>
      <c r="J43" s="159">
        <f t="shared" si="13"/>
        <v>299</v>
      </c>
      <c r="K43" s="159">
        <f t="shared" si="13"/>
        <v>376</v>
      </c>
      <c r="L43" s="159">
        <f t="shared" si="13"/>
        <v>389</v>
      </c>
      <c r="M43" s="159">
        <f t="shared" si="13"/>
        <v>765</v>
      </c>
      <c r="N43" s="159">
        <f t="shared" si="13"/>
        <v>109</v>
      </c>
      <c r="O43" s="159">
        <f t="shared" si="13"/>
        <v>126</v>
      </c>
      <c r="P43" s="159">
        <f t="shared" si="13"/>
        <v>235</v>
      </c>
      <c r="Q43" s="159">
        <f t="shared" si="13"/>
        <v>1</v>
      </c>
      <c r="R43" s="159">
        <f t="shared" si="13"/>
        <v>1</v>
      </c>
      <c r="S43" s="159">
        <f t="shared" si="13"/>
        <v>2</v>
      </c>
      <c r="T43" s="159">
        <f t="shared" si="13"/>
        <v>0</v>
      </c>
      <c r="U43" s="159">
        <f t="shared" si="13"/>
        <v>0</v>
      </c>
      <c r="V43" s="159">
        <f t="shared" si="13"/>
        <v>0</v>
      </c>
      <c r="W43" s="159">
        <f t="shared" si="13"/>
        <v>0</v>
      </c>
      <c r="X43" s="159">
        <f t="shared" si="13"/>
        <v>0</v>
      </c>
      <c r="Y43" s="159">
        <f t="shared" si="13"/>
        <v>0</v>
      </c>
      <c r="Z43" s="159">
        <f t="shared" si="13"/>
        <v>0</v>
      </c>
      <c r="AA43" s="159">
        <f t="shared" si="13"/>
        <v>0</v>
      </c>
      <c r="AB43" s="159">
        <f t="shared" si="13"/>
        <v>0</v>
      </c>
      <c r="AC43" s="159">
        <f t="shared" si="13"/>
        <v>0</v>
      </c>
      <c r="AD43" s="159">
        <f t="shared" si="13"/>
        <v>0</v>
      </c>
      <c r="AE43" s="159">
        <f t="shared" si="13"/>
        <v>0</v>
      </c>
      <c r="AF43" s="159">
        <f>SUM(AF16:AF42)</f>
        <v>868</v>
      </c>
      <c r="AG43" s="159">
        <f>SUM(AG16:AG42)</f>
        <v>739</v>
      </c>
      <c r="AH43" s="159">
        <f>SUM(AH16:AH42)</f>
        <v>1607</v>
      </c>
    </row>
  </sheetData>
  <mergeCells count="20">
    <mergeCell ref="A2:AH2"/>
    <mergeCell ref="A3:AH3"/>
    <mergeCell ref="A9:AH9"/>
    <mergeCell ref="A10:AH10"/>
    <mergeCell ref="A12:A15"/>
    <mergeCell ref="B12:P12"/>
    <mergeCell ref="Q12:AE12"/>
    <mergeCell ref="AF12:AH14"/>
    <mergeCell ref="B13:D14"/>
    <mergeCell ref="E13:J13"/>
    <mergeCell ref="Q13:S14"/>
    <mergeCell ref="T13:V14"/>
    <mergeCell ref="W13:Y14"/>
    <mergeCell ref="Z13:AB14"/>
    <mergeCell ref="AC13:AE14"/>
    <mergeCell ref="E14:G14"/>
    <mergeCell ref="H14:J14"/>
    <mergeCell ref="K14:M14"/>
    <mergeCell ref="N14:P14"/>
    <mergeCell ref="K13:P13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6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N37"/>
  <sheetViews>
    <sheetView topLeftCell="A15" workbookViewId="0">
      <selection activeCell="G18" sqref="G18"/>
    </sheetView>
  </sheetViews>
  <sheetFormatPr baseColWidth="10" defaultRowHeight="15"/>
  <cols>
    <col min="1" max="1" width="21.7109375" style="1" customWidth="1"/>
    <col min="2" max="22" width="8.7109375" style="1" customWidth="1"/>
    <col min="23" max="16384" width="11.42578125" style="1"/>
  </cols>
  <sheetData>
    <row r="1" spans="1:40" ht="23.25">
      <c r="A1" s="277" t="s">
        <v>37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</row>
    <row r="2" spans="1:40" ht="23.25">
      <c r="A2" s="277" t="s">
        <v>38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  <c r="U2" s="277"/>
      <c r="V2" s="277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</row>
    <row r="3" spans="1:40" ht="11.25" customHeight="1"/>
    <row r="4" spans="1:40" ht="10.5" customHeight="1"/>
    <row r="5" spans="1:40" ht="23.25" customHeight="1">
      <c r="A5" s="34" t="s">
        <v>39</v>
      </c>
    </row>
    <row r="6" spans="1:40" ht="8.25" customHeight="1"/>
    <row r="7" spans="1:40" ht="8.25" customHeight="1"/>
    <row r="8" spans="1:40" ht="21">
      <c r="A8" s="347" t="s">
        <v>144</v>
      </c>
      <c r="B8" s="347"/>
      <c r="C8" s="347"/>
      <c r="D8" s="347"/>
      <c r="E8" s="347"/>
      <c r="F8" s="347"/>
      <c r="G8" s="347"/>
      <c r="H8" s="347"/>
      <c r="I8" s="347"/>
      <c r="J8" s="347"/>
      <c r="K8" s="347"/>
      <c r="L8" s="347"/>
      <c r="M8" s="347"/>
      <c r="N8" s="347"/>
      <c r="O8" s="347"/>
      <c r="P8" s="347"/>
      <c r="Q8" s="347"/>
      <c r="R8" s="347"/>
      <c r="S8" s="347"/>
      <c r="T8" s="347"/>
      <c r="U8" s="347"/>
      <c r="V8" s="347"/>
    </row>
    <row r="9" spans="1:40" ht="21">
      <c r="A9" s="347" t="s">
        <v>122</v>
      </c>
      <c r="B9" s="347"/>
      <c r="C9" s="347"/>
      <c r="D9" s="347"/>
      <c r="E9" s="347"/>
      <c r="F9" s="347"/>
      <c r="G9" s="347"/>
      <c r="H9" s="347"/>
      <c r="I9" s="347"/>
      <c r="J9" s="347"/>
      <c r="K9" s="347"/>
      <c r="L9" s="347"/>
      <c r="M9" s="347"/>
      <c r="N9" s="347"/>
      <c r="O9" s="347"/>
      <c r="P9" s="347"/>
      <c r="Q9" s="347"/>
      <c r="R9" s="347"/>
      <c r="S9" s="347"/>
      <c r="T9" s="347"/>
      <c r="U9" s="347"/>
      <c r="V9" s="347"/>
    </row>
    <row r="10" spans="1:40" ht="21.75" thickBot="1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</row>
    <row r="11" spans="1:40" ht="16.5" thickBot="1">
      <c r="A11" s="335" t="s">
        <v>123</v>
      </c>
      <c r="B11" s="331" t="s">
        <v>10</v>
      </c>
      <c r="C11" s="332"/>
      <c r="D11" s="332"/>
      <c r="E11" s="332"/>
      <c r="F11" s="332"/>
      <c r="G11" s="332"/>
      <c r="H11" s="332"/>
      <c r="I11" s="332"/>
      <c r="J11" s="332"/>
      <c r="K11" s="332"/>
      <c r="L11" s="332"/>
      <c r="M11" s="332"/>
      <c r="N11" s="332"/>
      <c r="O11" s="332"/>
      <c r="P11" s="332"/>
      <c r="Q11" s="332"/>
      <c r="R11" s="332"/>
      <c r="S11" s="333"/>
      <c r="T11" s="341" t="s">
        <v>16</v>
      </c>
      <c r="U11" s="342"/>
      <c r="V11" s="343"/>
    </row>
    <row r="12" spans="1:40" ht="16.5" thickBot="1">
      <c r="A12" s="336"/>
      <c r="B12" s="341" t="s">
        <v>49</v>
      </c>
      <c r="C12" s="351"/>
      <c r="D12" s="352"/>
      <c r="E12" s="331" t="s">
        <v>124</v>
      </c>
      <c r="F12" s="356"/>
      <c r="G12" s="356"/>
      <c r="H12" s="356"/>
      <c r="I12" s="356"/>
      <c r="J12" s="357"/>
      <c r="K12" s="344" t="s">
        <v>125</v>
      </c>
      <c r="L12" s="345"/>
      <c r="M12" s="345"/>
      <c r="N12" s="345"/>
      <c r="O12" s="345"/>
      <c r="P12" s="346"/>
      <c r="Q12" s="341" t="s">
        <v>126</v>
      </c>
      <c r="R12" s="342"/>
      <c r="S12" s="343"/>
      <c r="T12" s="348"/>
      <c r="U12" s="349"/>
      <c r="V12" s="350"/>
    </row>
    <row r="13" spans="1:40" ht="16.5" thickBot="1">
      <c r="A13" s="336"/>
      <c r="B13" s="353"/>
      <c r="C13" s="354"/>
      <c r="D13" s="355"/>
      <c r="E13" s="331" t="s">
        <v>131</v>
      </c>
      <c r="F13" s="332"/>
      <c r="G13" s="333"/>
      <c r="H13" s="331" t="s">
        <v>132</v>
      </c>
      <c r="I13" s="332"/>
      <c r="J13" s="333"/>
      <c r="K13" s="331" t="s">
        <v>131</v>
      </c>
      <c r="L13" s="332"/>
      <c r="M13" s="333"/>
      <c r="N13" s="331" t="s">
        <v>132</v>
      </c>
      <c r="O13" s="332"/>
      <c r="P13" s="333"/>
      <c r="Q13" s="344"/>
      <c r="R13" s="345"/>
      <c r="S13" s="346"/>
      <c r="T13" s="344"/>
      <c r="U13" s="345"/>
      <c r="V13" s="346"/>
    </row>
    <row r="14" spans="1:40" ht="15.75" thickBot="1">
      <c r="A14" s="337"/>
      <c r="B14" s="97" t="s">
        <v>133</v>
      </c>
      <c r="C14" s="97" t="s">
        <v>134</v>
      </c>
      <c r="D14" s="97" t="s">
        <v>16</v>
      </c>
      <c r="E14" s="97" t="s">
        <v>133</v>
      </c>
      <c r="F14" s="97" t="s">
        <v>134</v>
      </c>
      <c r="G14" s="97" t="s">
        <v>16</v>
      </c>
      <c r="H14" s="97" t="s">
        <v>133</v>
      </c>
      <c r="I14" s="97" t="s">
        <v>134</v>
      </c>
      <c r="J14" s="97" t="s">
        <v>16</v>
      </c>
      <c r="K14" s="97" t="s">
        <v>133</v>
      </c>
      <c r="L14" s="97" t="s">
        <v>134</v>
      </c>
      <c r="M14" s="97" t="s">
        <v>16</v>
      </c>
      <c r="N14" s="97" t="s">
        <v>133</v>
      </c>
      <c r="O14" s="97" t="s">
        <v>134</v>
      </c>
      <c r="P14" s="97" t="s">
        <v>16</v>
      </c>
      <c r="Q14" s="97" t="s">
        <v>133</v>
      </c>
      <c r="R14" s="97" t="s">
        <v>134</v>
      </c>
      <c r="S14" s="97" t="s">
        <v>16</v>
      </c>
      <c r="T14" s="97" t="s">
        <v>133</v>
      </c>
      <c r="U14" s="97" t="s">
        <v>134</v>
      </c>
      <c r="V14" s="97" t="s">
        <v>16</v>
      </c>
    </row>
    <row r="15" spans="1:40" ht="18" customHeight="1">
      <c r="A15" s="98" t="s">
        <v>136</v>
      </c>
      <c r="B15" s="99"/>
      <c r="C15" s="99"/>
      <c r="D15" s="99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1"/>
      <c r="U15" s="101"/>
      <c r="V15" s="101"/>
    </row>
    <row r="16" spans="1:40" ht="18" customHeight="1">
      <c r="A16" s="98" t="s">
        <v>137</v>
      </c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2"/>
      <c r="U16" s="102"/>
      <c r="V16" s="102"/>
    </row>
    <row r="17" spans="1:22" ht="15.75">
      <c r="A17" s="103" t="s">
        <v>138</v>
      </c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</row>
    <row r="18" spans="1:22" ht="15.75">
      <c r="A18" s="102" t="s">
        <v>139</v>
      </c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</row>
    <row r="19" spans="1:22" ht="15.75">
      <c r="A19" s="102" t="s">
        <v>139</v>
      </c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</row>
    <row r="20" spans="1:22" ht="15.75">
      <c r="A20" s="102" t="s">
        <v>139</v>
      </c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</row>
    <row r="21" spans="1:22" ht="15.75">
      <c r="A21" s="102" t="s">
        <v>139</v>
      </c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</row>
    <row r="22" spans="1:22" ht="15.75">
      <c r="A22" s="102" t="s">
        <v>139</v>
      </c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</row>
    <row r="23" spans="1:22" ht="15.75">
      <c r="A23" s="102" t="s">
        <v>139</v>
      </c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</row>
    <row r="24" spans="1:22" ht="15.75">
      <c r="A24" s="102" t="s">
        <v>139</v>
      </c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</row>
    <row r="25" spans="1:22" ht="15.75">
      <c r="A25" s="102" t="s">
        <v>139</v>
      </c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</row>
    <row r="26" spans="1:22" ht="15.75">
      <c r="A26" s="102" t="s">
        <v>139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</row>
    <row r="27" spans="1:22" ht="15.75">
      <c r="A27" s="102" t="s">
        <v>139</v>
      </c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</row>
    <row r="28" spans="1:22" ht="15.75">
      <c r="A28" s="102" t="s">
        <v>139</v>
      </c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</row>
    <row r="29" spans="1:22" ht="15.75">
      <c r="A29" s="102" t="s">
        <v>139</v>
      </c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</row>
    <row r="30" spans="1:22" ht="15.75">
      <c r="A30" s="102" t="s">
        <v>139</v>
      </c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</row>
    <row r="31" spans="1:22" ht="15.75">
      <c r="A31" s="102" t="s">
        <v>139</v>
      </c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</row>
    <row r="32" spans="1:22" ht="15.75">
      <c r="A32" s="102" t="s">
        <v>139</v>
      </c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</row>
    <row r="33" spans="1:22" ht="15.75">
      <c r="A33" s="102" t="s">
        <v>139</v>
      </c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</row>
    <row r="34" spans="1:22" ht="15.75">
      <c r="A34" s="102" t="s">
        <v>139</v>
      </c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</row>
    <row r="35" spans="1:22" ht="15.75">
      <c r="A35" s="102" t="s">
        <v>139</v>
      </c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</row>
    <row r="36" spans="1:22" ht="16.5" thickBot="1">
      <c r="A36" s="104" t="s">
        <v>139</v>
      </c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</row>
    <row r="37" spans="1:22" ht="16.5" thickBot="1">
      <c r="A37" s="105" t="s">
        <v>16</v>
      </c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</row>
  </sheetData>
  <mergeCells count="15">
    <mergeCell ref="A1:V1"/>
    <mergeCell ref="A2:V2"/>
    <mergeCell ref="A8:V8"/>
    <mergeCell ref="A9:V9"/>
    <mergeCell ref="A11:A14"/>
    <mergeCell ref="B11:S11"/>
    <mergeCell ref="T11:V13"/>
    <mergeCell ref="B12:D13"/>
    <mergeCell ref="E12:J12"/>
    <mergeCell ref="K12:P12"/>
    <mergeCell ref="Q12:S13"/>
    <mergeCell ref="E13:G13"/>
    <mergeCell ref="H13:J13"/>
    <mergeCell ref="K13:M13"/>
    <mergeCell ref="N13:P13"/>
  </mergeCells>
  <printOptions horizontalCentered="1"/>
  <pageMargins left="0.39370078740157483" right="0.39370078740157483" top="0.74803149606299213" bottom="0.74803149606299213" header="0.31496062992125984" footer="0.31496062992125984"/>
  <pageSetup paperSize="9" scale="6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N37"/>
  <sheetViews>
    <sheetView topLeftCell="A5" workbookViewId="0">
      <selection activeCell="H20" sqref="H20"/>
    </sheetView>
  </sheetViews>
  <sheetFormatPr baseColWidth="10" defaultRowHeight="15"/>
  <cols>
    <col min="1" max="1" width="21.7109375" style="1" customWidth="1"/>
    <col min="2" max="22" width="8.7109375" style="1" customWidth="1"/>
    <col min="23" max="16384" width="11.42578125" style="1"/>
  </cols>
  <sheetData>
    <row r="1" spans="1:40" ht="23.25">
      <c r="A1" s="277" t="s">
        <v>37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</row>
    <row r="2" spans="1:40" ht="23.25">
      <c r="A2" s="277" t="s">
        <v>38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  <c r="U2" s="277"/>
      <c r="V2" s="277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</row>
    <row r="3" spans="1:40" ht="11.25" customHeight="1"/>
    <row r="4" spans="1:40" ht="10.5" customHeight="1"/>
    <row r="5" spans="1:40" ht="23.25" customHeight="1">
      <c r="A5" s="34" t="s">
        <v>39</v>
      </c>
    </row>
    <row r="6" spans="1:40" ht="8.25" customHeight="1"/>
    <row r="7" spans="1:40" ht="8.25" customHeight="1"/>
    <row r="8" spans="1:40" ht="20.25">
      <c r="A8" s="292" t="s">
        <v>145</v>
      </c>
      <c r="B8" s="292"/>
      <c r="C8" s="292"/>
      <c r="D8" s="292"/>
      <c r="E8" s="292"/>
      <c r="F8" s="292"/>
      <c r="G8" s="292"/>
      <c r="H8" s="292"/>
      <c r="I8" s="292"/>
      <c r="J8" s="292"/>
      <c r="K8" s="292"/>
      <c r="L8" s="292"/>
      <c r="M8" s="292"/>
      <c r="N8" s="292"/>
      <c r="O8" s="292"/>
      <c r="P8" s="292"/>
      <c r="Q8" s="292"/>
      <c r="R8" s="292"/>
      <c r="S8" s="292"/>
      <c r="T8" s="292"/>
      <c r="U8" s="292"/>
      <c r="V8" s="292"/>
    </row>
    <row r="9" spans="1:40" ht="20.25">
      <c r="A9" s="292" t="s">
        <v>146</v>
      </c>
      <c r="B9" s="292"/>
      <c r="C9" s="292"/>
      <c r="D9" s="292"/>
      <c r="E9" s="292"/>
      <c r="F9" s="292"/>
      <c r="G9" s="292"/>
      <c r="H9" s="292"/>
      <c r="I9" s="292"/>
      <c r="J9" s="292"/>
      <c r="K9" s="292"/>
      <c r="L9" s="292"/>
      <c r="M9" s="292"/>
      <c r="N9" s="292"/>
      <c r="O9" s="292"/>
      <c r="P9" s="292"/>
      <c r="Q9" s="292"/>
      <c r="R9" s="292"/>
      <c r="S9" s="292"/>
      <c r="T9" s="292"/>
      <c r="U9" s="292"/>
      <c r="V9" s="292"/>
    </row>
    <row r="10" spans="1:40" ht="15.75" thickBot="1"/>
    <row r="11" spans="1:40" ht="16.5" thickBot="1">
      <c r="A11" s="335" t="s">
        <v>123</v>
      </c>
      <c r="B11" s="331" t="s">
        <v>10</v>
      </c>
      <c r="C11" s="332"/>
      <c r="D11" s="332"/>
      <c r="E11" s="332"/>
      <c r="F11" s="332"/>
      <c r="G11" s="332"/>
      <c r="H11" s="332"/>
      <c r="I11" s="332"/>
      <c r="J11" s="332"/>
      <c r="K11" s="332"/>
      <c r="L11" s="332"/>
      <c r="M11" s="332"/>
      <c r="N11" s="332"/>
      <c r="O11" s="332"/>
      <c r="P11" s="332"/>
      <c r="Q11" s="332"/>
      <c r="R11" s="332"/>
      <c r="S11" s="332"/>
      <c r="T11" s="332"/>
      <c r="U11" s="332"/>
      <c r="V11" s="333"/>
    </row>
    <row r="12" spans="1:40" ht="16.5" thickBot="1">
      <c r="A12" s="336"/>
      <c r="B12" s="341" t="s">
        <v>49</v>
      </c>
      <c r="C12" s="342"/>
      <c r="D12" s="343"/>
      <c r="E12" s="331" t="s">
        <v>124</v>
      </c>
      <c r="F12" s="332"/>
      <c r="G12" s="332"/>
      <c r="H12" s="332"/>
      <c r="I12" s="332"/>
      <c r="J12" s="333"/>
      <c r="K12" s="331" t="s">
        <v>125</v>
      </c>
      <c r="L12" s="332"/>
      <c r="M12" s="332"/>
      <c r="N12" s="332"/>
      <c r="O12" s="332"/>
      <c r="P12" s="332"/>
      <c r="Q12" s="341" t="s">
        <v>126</v>
      </c>
      <c r="R12" s="342"/>
      <c r="S12" s="343"/>
      <c r="T12" s="341" t="s">
        <v>16</v>
      </c>
      <c r="U12" s="342"/>
      <c r="V12" s="343"/>
    </row>
    <row r="13" spans="1:40" ht="16.5" thickBot="1">
      <c r="A13" s="336"/>
      <c r="B13" s="344"/>
      <c r="C13" s="345"/>
      <c r="D13" s="346"/>
      <c r="E13" s="331" t="s">
        <v>131</v>
      </c>
      <c r="F13" s="332"/>
      <c r="G13" s="333"/>
      <c r="H13" s="331" t="s">
        <v>132</v>
      </c>
      <c r="I13" s="332"/>
      <c r="J13" s="333"/>
      <c r="K13" s="331" t="s">
        <v>131</v>
      </c>
      <c r="L13" s="332"/>
      <c r="M13" s="333"/>
      <c r="N13" s="331" t="s">
        <v>132</v>
      </c>
      <c r="O13" s="332"/>
      <c r="P13" s="332"/>
      <c r="Q13" s="344"/>
      <c r="R13" s="345"/>
      <c r="S13" s="346"/>
      <c r="T13" s="344"/>
      <c r="U13" s="345"/>
      <c r="V13" s="346"/>
    </row>
    <row r="14" spans="1:40" ht="26.25" thickBot="1">
      <c r="A14" s="337"/>
      <c r="B14" s="97" t="s">
        <v>133</v>
      </c>
      <c r="C14" s="97" t="s">
        <v>134</v>
      </c>
      <c r="D14" s="97" t="s">
        <v>147</v>
      </c>
      <c r="E14" s="97" t="s">
        <v>133</v>
      </c>
      <c r="F14" s="97" t="s">
        <v>134</v>
      </c>
      <c r="G14" s="97" t="s">
        <v>147</v>
      </c>
      <c r="H14" s="97" t="s">
        <v>133</v>
      </c>
      <c r="I14" s="97" t="s">
        <v>134</v>
      </c>
      <c r="J14" s="97" t="s">
        <v>147</v>
      </c>
      <c r="K14" s="97" t="s">
        <v>133</v>
      </c>
      <c r="L14" s="97" t="s">
        <v>134</v>
      </c>
      <c r="M14" s="97" t="s">
        <v>147</v>
      </c>
      <c r="N14" s="97" t="s">
        <v>133</v>
      </c>
      <c r="O14" s="97" t="s">
        <v>134</v>
      </c>
      <c r="P14" s="97" t="s">
        <v>147</v>
      </c>
      <c r="Q14" s="97" t="s">
        <v>133</v>
      </c>
      <c r="R14" s="97" t="s">
        <v>134</v>
      </c>
      <c r="S14" s="97" t="s">
        <v>147</v>
      </c>
      <c r="T14" s="97" t="s">
        <v>133</v>
      </c>
      <c r="U14" s="97" t="s">
        <v>134</v>
      </c>
      <c r="V14" s="97" t="s">
        <v>147</v>
      </c>
    </row>
    <row r="15" spans="1:40" ht="18" customHeight="1">
      <c r="A15" s="98" t="s">
        <v>136</v>
      </c>
      <c r="B15" s="99"/>
      <c r="C15" s="99"/>
      <c r="D15" s="99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1"/>
      <c r="U15" s="101"/>
      <c r="V15" s="101"/>
    </row>
    <row r="16" spans="1:40" ht="18" customHeight="1">
      <c r="A16" s="98" t="s">
        <v>137</v>
      </c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2"/>
      <c r="U16" s="102"/>
      <c r="V16" s="102"/>
    </row>
    <row r="17" spans="1:22" ht="15.75">
      <c r="A17" s="103" t="s">
        <v>138</v>
      </c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</row>
    <row r="18" spans="1:22" ht="15.75">
      <c r="A18" s="102" t="s">
        <v>139</v>
      </c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</row>
    <row r="19" spans="1:22" ht="15.75">
      <c r="A19" s="102" t="s">
        <v>139</v>
      </c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</row>
    <row r="20" spans="1:22" ht="15.75">
      <c r="A20" s="102" t="s">
        <v>139</v>
      </c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</row>
    <row r="21" spans="1:22" ht="15.75">
      <c r="A21" s="102" t="s">
        <v>139</v>
      </c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</row>
    <row r="22" spans="1:22" ht="15.75">
      <c r="A22" s="102" t="s">
        <v>139</v>
      </c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</row>
    <row r="23" spans="1:22" ht="15.75">
      <c r="A23" s="102" t="s">
        <v>139</v>
      </c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</row>
    <row r="24" spans="1:22" ht="15.75">
      <c r="A24" s="102" t="s">
        <v>139</v>
      </c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</row>
    <row r="25" spans="1:22" ht="15.75">
      <c r="A25" s="102" t="s">
        <v>139</v>
      </c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</row>
    <row r="26" spans="1:22" ht="15.75">
      <c r="A26" s="102" t="s">
        <v>139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</row>
    <row r="27" spans="1:22" ht="15.75">
      <c r="A27" s="102" t="s">
        <v>139</v>
      </c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</row>
    <row r="28" spans="1:22" ht="15.75">
      <c r="A28" s="102" t="s">
        <v>139</v>
      </c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</row>
    <row r="29" spans="1:22" ht="15.75">
      <c r="A29" s="102" t="s">
        <v>139</v>
      </c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</row>
    <row r="30" spans="1:22" ht="15.75">
      <c r="A30" s="102" t="s">
        <v>139</v>
      </c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</row>
    <row r="31" spans="1:22" ht="15.75">
      <c r="A31" s="102" t="s">
        <v>139</v>
      </c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</row>
    <row r="32" spans="1:22" ht="15.75">
      <c r="A32" s="102" t="s">
        <v>139</v>
      </c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</row>
    <row r="33" spans="1:22" ht="15.75">
      <c r="A33" s="102" t="s">
        <v>139</v>
      </c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</row>
    <row r="34" spans="1:22" ht="15.75">
      <c r="A34" s="102" t="s">
        <v>139</v>
      </c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</row>
    <row r="35" spans="1:22" ht="15.75">
      <c r="A35" s="102" t="s">
        <v>139</v>
      </c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</row>
    <row r="36" spans="1:22" ht="16.5" thickBot="1">
      <c r="A36" s="104" t="s">
        <v>139</v>
      </c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</row>
    <row r="37" spans="1:22" ht="16.5" thickBot="1">
      <c r="A37" s="105" t="s">
        <v>16</v>
      </c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</row>
  </sheetData>
  <mergeCells count="15">
    <mergeCell ref="A1:V1"/>
    <mergeCell ref="A2:V2"/>
    <mergeCell ref="A8:V8"/>
    <mergeCell ref="A9:V9"/>
    <mergeCell ref="A11:A14"/>
    <mergeCell ref="B11:V11"/>
    <mergeCell ref="B12:D13"/>
    <mergeCell ref="E12:J12"/>
    <mergeCell ref="K12:P12"/>
    <mergeCell ref="Q12:S13"/>
    <mergeCell ref="T12:V13"/>
    <mergeCell ref="E13:G13"/>
    <mergeCell ref="H13:J13"/>
    <mergeCell ref="K13:M13"/>
    <mergeCell ref="N13:P13"/>
  </mergeCells>
  <printOptions horizontalCentered="1"/>
  <pageMargins left="0.39370078740157483" right="0.39370078740157483" top="0.74803149606299213" bottom="0.74803149606299213" header="0.31496062992125984" footer="0.31496062992125984"/>
  <pageSetup paperSize="9" scale="6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N36"/>
  <sheetViews>
    <sheetView topLeftCell="A13" workbookViewId="0">
      <selection activeCell="D20" sqref="D20"/>
    </sheetView>
  </sheetViews>
  <sheetFormatPr baseColWidth="10" defaultRowHeight="15"/>
  <cols>
    <col min="1" max="1" width="31.42578125" style="1" customWidth="1"/>
    <col min="2" max="8" width="17.7109375" style="1" customWidth="1"/>
    <col min="9" max="16384" width="11.42578125" style="1"/>
  </cols>
  <sheetData>
    <row r="1" spans="1:40" ht="23.25">
      <c r="A1" s="277" t="s">
        <v>37</v>
      </c>
      <c r="B1" s="277"/>
      <c r="C1" s="277"/>
      <c r="D1" s="277"/>
      <c r="E1" s="277"/>
      <c r="F1" s="277"/>
      <c r="G1" s="277"/>
      <c r="H1" s="277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</row>
    <row r="2" spans="1:40" ht="23.25">
      <c r="A2" s="277" t="s">
        <v>38</v>
      </c>
      <c r="B2" s="277"/>
      <c r="C2" s="277"/>
      <c r="D2" s="277"/>
      <c r="E2" s="277"/>
      <c r="F2" s="277"/>
      <c r="G2" s="277"/>
      <c r="H2" s="277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</row>
    <row r="3" spans="1:40" ht="11.25" customHeight="1"/>
    <row r="4" spans="1:40" ht="10.5" customHeight="1"/>
    <row r="5" spans="1:40" ht="23.25" customHeight="1">
      <c r="A5" s="34" t="s">
        <v>39</v>
      </c>
    </row>
    <row r="6" spans="1:40" ht="8.25" customHeight="1"/>
    <row r="7" spans="1:40" ht="8.25" customHeight="1"/>
    <row r="9" spans="1:40" ht="21">
      <c r="A9" s="347" t="s">
        <v>148</v>
      </c>
      <c r="B9" s="347"/>
      <c r="C9" s="347"/>
      <c r="D9" s="347"/>
      <c r="E9" s="347"/>
      <c r="F9" s="347"/>
      <c r="G9" s="347"/>
      <c r="H9" s="347"/>
    </row>
    <row r="10" spans="1:40" ht="21.75" thickBot="1">
      <c r="A10" s="347" t="s">
        <v>122</v>
      </c>
      <c r="B10" s="347"/>
      <c r="C10" s="347"/>
      <c r="D10" s="347"/>
      <c r="E10" s="347"/>
      <c r="F10" s="347"/>
      <c r="G10" s="347"/>
      <c r="H10" s="347"/>
    </row>
    <row r="11" spans="1:40" ht="32.25" customHeight="1" thickBot="1">
      <c r="A11" s="335" t="s">
        <v>123</v>
      </c>
      <c r="B11" s="359" t="s">
        <v>149</v>
      </c>
      <c r="C11" s="359"/>
      <c r="D11" s="359"/>
      <c r="E11" s="359"/>
      <c r="F11" s="359"/>
      <c r="G11" s="359"/>
      <c r="H11" s="359"/>
    </row>
    <row r="12" spans="1:40" ht="15.75" thickBot="1">
      <c r="A12" s="336"/>
      <c r="B12" s="359" t="s">
        <v>150</v>
      </c>
      <c r="C12" s="359"/>
      <c r="D12" s="359"/>
      <c r="E12" s="359" t="s">
        <v>32</v>
      </c>
      <c r="F12" s="359"/>
      <c r="G12" s="359"/>
      <c r="H12" s="359"/>
    </row>
    <row r="13" spans="1:40" ht="15.75" thickBot="1">
      <c r="A13" s="336"/>
      <c r="B13" s="359"/>
      <c r="C13" s="359"/>
      <c r="D13" s="359"/>
      <c r="E13" s="359"/>
      <c r="F13" s="359"/>
      <c r="G13" s="359"/>
      <c r="H13" s="359"/>
    </row>
    <row r="14" spans="1:40" ht="26.25" thickBot="1">
      <c r="A14" s="337"/>
      <c r="B14" s="97" t="s">
        <v>16</v>
      </c>
      <c r="C14" s="97" t="s">
        <v>133</v>
      </c>
      <c r="D14" s="97" t="s">
        <v>134</v>
      </c>
      <c r="E14" s="97" t="s">
        <v>16</v>
      </c>
      <c r="F14" s="97" t="s">
        <v>151</v>
      </c>
      <c r="G14" s="97" t="s">
        <v>152</v>
      </c>
      <c r="H14" s="97" t="s">
        <v>34</v>
      </c>
    </row>
    <row r="15" spans="1:40" ht="15.75">
      <c r="A15" s="98" t="s">
        <v>136</v>
      </c>
      <c r="B15" s="98"/>
      <c r="C15" s="99"/>
      <c r="D15" s="99"/>
      <c r="E15" s="100"/>
      <c r="F15" s="100"/>
      <c r="G15" s="100"/>
      <c r="H15" s="100"/>
    </row>
    <row r="16" spans="1:40" ht="15.75">
      <c r="A16" s="98" t="s">
        <v>137</v>
      </c>
      <c r="B16" s="98"/>
      <c r="C16" s="100"/>
      <c r="D16" s="100"/>
      <c r="E16" s="100"/>
      <c r="F16" s="100"/>
      <c r="G16" s="100"/>
      <c r="H16" s="100"/>
    </row>
    <row r="17" spans="1:8" ht="15.75">
      <c r="A17" s="103" t="s">
        <v>138</v>
      </c>
      <c r="B17" s="103"/>
      <c r="C17" s="102"/>
      <c r="D17" s="102"/>
      <c r="E17" s="102"/>
      <c r="F17" s="102"/>
      <c r="G17" s="102"/>
      <c r="H17" s="102"/>
    </row>
    <row r="18" spans="1:8" ht="15.75">
      <c r="A18" s="102" t="s">
        <v>139</v>
      </c>
      <c r="B18" s="102"/>
      <c r="C18" s="102"/>
      <c r="D18" s="102"/>
      <c r="E18" s="102"/>
      <c r="F18" s="102"/>
      <c r="G18" s="102"/>
      <c r="H18" s="102"/>
    </row>
    <row r="19" spans="1:8" ht="15.75">
      <c r="A19" s="102" t="s">
        <v>139</v>
      </c>
      <c r="B19" s="102"/>
      <c r="C19" s="102"/>
      <c r="D19" s="102"/>
      <c r="E19" s="102"/>
      <c r="F19" s="102"/>
      <c r="G19" s="102"/>
      <c r="H19" s="102"/>
    </row>
    <row r="20" spans="1:8" ht="15.75">
      <c r="A20" s="102" t="s">
        <v>139</v>
      </c>
      <c r="B20" s="102"/>
      <c r="C20" s="102"/>
      <c r="D20" s="102"/>
      <c r="E20" s="102"/>
      <c r="F20" s="102"/>
      <c r="G20" s="102"/>
      <c r="H20" s="102"/>
    </row>
    <row r="21" spans="1:8" ht="15.75">
      <c r="A21" s="102" t="s">
        <v>139</v>
      </c>
      <c r="B21" s="102"/>
      <c r="C21" s="102"/>
      <c r="D21" s="102"/>
      <c r="E21" s="102"/>
      <c r="F21" s="102"/>
      <c r="G21" s="102"/>
      <c r="H21" s="102"/>
    </row>
    <row r="22" spans="1:8" ht="15.75">
      <c r="A22" s="102" t="s">
        <v>139</v>
      </c>
      <c r="B22" s="102"/>
      <c r="C22" s="102"/>
      <c r="D22" s="102"/>
      <c r="E22" s="102"/>
      <c r="F22" s="102"/>
      <c r="G22" s="102"/>
      <c r="H22" s="102"/>
    </row>
    <row r="23" spans="1:8" ht="15.75">
      <c r="A23" s="102" t="s">
        <v>139</v>
      </c>
      <c r="B23" s="102"/>
      <c r="C23" s="102"/>
      <c r="D23" s="102"/>
      <c r="E23" s="102"/>
      <c r="F23" s="102"/>
      <c r="G23" s="102"/>
      <c r="H23" s="102"/>
    </row>
    <row r="24" spans="1:8" ht="15.75">
      <c r="A24" s="102" t="s">
        <v>139</v>
      </c>
      <c r="B24" s="102"/>
      <c r="C24" s="102"/>
      <c r="D24" s="102"/>
      <c r="E24" s="102"/>
      <c r="F24" s="102"/>
      <c r="G24" s="102"/>
      <c r="H24" s="102"/>
    </row>
    <row r="25" spans="1:8" ht="15.75">
      <c r="A25" s="102" t="s">
        <v>139</v>
      </c>
      <c r="B25" s="102"/>
      <c r="C25" s="102"/>
      <c r="D25" s="102"/>
      <c r="E25" s="102"/>
      <c r="F25" s="102"/>
      <c r="G25" s="102"/>
      <c r="H25" s="102"/>
    </row>
    <row r="26" spans="1:8" ht="15.75">
      <c r="A26" s="102" t="s">
        <v>139</v>
      </c>
      <c r="B26" s="102"/>
      <c r="C26" s="102"/>
      <c r="D26" s="102"/>
      <c r="E26" s="102"/>
      <c r="F26" s="102"/>
      <c r="G26" s="102"/>
      <c r="H26" s="102"/>
    </row>
    <row r="27" spans="1:8" ht="15.75">
      <c r="A27" s="102" t="s">
        <v>139</v>
      </c>
      <c r="B27" s="102"/>
      <c r="C27" s="102"/>
      <c r="D27" s="102"/>
      <c r="E27" s="102"/>
      <c r="F27" s="102"/>
      <c r="G27" s="102"/>
      <c r="H27" s="102"/>
    </row>
    <row r="28" spans="1:8" ht="15.75">
      <c r="A28" s="102" t="s">
        <v>139</v>
      </c>
      <c r="B28" s="102"/>
      <c r="C28" s="102"/>
      <c r="D28" s="102"/>
      <c r="E28" s="102"/>
      <c r="F28" s="102"/>
      <c r="G28" s="102"/>
      <c r="H28" s="102"/>
    </row>
    <row r="29" spans="1:8" ht="15.75">
      <c r="A29" s="102" t="s">
        <v>139</v>
      </c>
      <c r="B29" s="102"/>
      <c r="C29" s="102"/>
      <c r="D29" s="102"/>
      <c r="E29" s="102"/>
      <c r="F29" s="102"/>
      <c r="G29" s="102"/>
      <c r="H29" s="102"/>
    </row>
    <row r="30" spans="1:8" ht="15.75">
      <c r="A30" s="102" t="s">
        <v>139</v>
      </c>
      <c r="B30" s="102"/>
      <c r="C30" s="102"/>
      <c r="D30" s="102"/>
      <c r="E30" s="102"/>
      <c r="F30" s="102"/>
      <c r="G30" s="102"/>
      <c r="H30" s="102"/>
    </row>
    <row r="31" spans="1:8" ht="15.75">
      <c r="A31" s="102" t="s">
        <v>139</v>
      </c>
      <c r="B31" s="102"/>
      <c r="C31" s="102"/>
      <c r="D31" s="102"/>
      <c r="E31" s="102"/>
      <c r="F31" s="102"/>
      <c r="G31" s="102"/>
      <c r="H31" s="102"/>
    </row>
    <row r="32" spans="1:8" ht="15.75">
      <c r="A32" s="102" t="s">
        <v>139</v>
      </c>
      <c r="B32" s="102"/>
      <c r="C32" s="102"/>
      <c r="D32" s="102"/>
      <c r="E32" s="102"/>
      <c r="F32" s="102"/>
      <c r="G32" s="102"/>
      <c r="H32" s="102"/>
    </row>
    <row r="33" spans="1:9" ht="16.5" thickBot="1">
      <c r="A33" s="104" t="s">
        <v>139</v>
      </c>
      <c r="B33" s="104"/>
      <c r="C33" s="104"/>
      <c r="D33" s="104"/>
      <c r="E33" s="104"/>
      <c r="F33" s="104"/>
      <c r="G33" s="104"/>
      <c r="H33" s="104"/>
    </row>
    <row r="34" spans="1:9" ht="16.5" thickBot="1">
      <c r="A34" s="105" t="s">
        <v>16</v>
      </c>
      <c r="B34" s="105"/>
      <c r="C34" s="106"/>
      <c r="D34" s="106"/>
      <c r="E34" s="106"/>
      <c r="F34" s="106"/>
      <c r="G34" s="106"/>
      <c r="H34" s="106"/>
    </row>
    <row r="36" spans="1:9" ht="15.75">
      <c r="A36" s="358" t="s">
        <v>153</v>
      </c>
      <c r="B36" s="358"/>
      <c r="C36" s="358"/>
      <c r="D36" s="358"/>
      <c r="E36" s="358"/>
      <c r="F36" s="358"/>
      <c r="G36" s="358"/>
      <c r="H36" s="358"/>
      <c r="I36" s="107"/>
    </row>
  </sheetData>
  <mergeCells count="9">
    <mergeCell ref="A36:H36"/>
    <mergeCell ref="A1:H1"/>
    <mergeCell ref="A2:H2"/>
    <mergeCell ref="A9:H9"/>
    <mergeCell ref="A10:H10"/>
    <mergeCell ref="A11:A14"/>
    <mergeCell ref="B11:H11"/>
    <mergeCell ref="B12:D13"/>
    <mergeCell ref="E12:H1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18</vt:i4>
      </vt:variant>
    </vt:vector>
  </HeadingPairs>
  <TitlesOfParts>
    <vt:vector size="18" baseType="lpstr">
      <vt:lpstr>(1)_ETG</vt:lpstr>
      <vt:lpstr>(2)_ATS</vt:lpstr>
      <vt:lpstr>(3)_INT_EXT</vt:lpstr>
      <vt:lpstr>(4)_INT_EXT_ATS</vt:lpstr>
      <vt:lpstr>(5)_E_HU_PSPEC</vt:lpstr>
      <vt:lpstr>(6)_ENS_PSPEC</vt:lpstr>
      <vt:lpstr>(7)_ENS_ETR</vt:lpstr>
      <vt:lpstr>(8)_ENS_ATA</vt:lpstr>
      <vt:lpstr>(9)_ENS_ETUD</vt:lpstr>
      <vt:lpstr>(10)_ENS_CHER</vt:lpstr>
      <vt:lpstr>(11)_F_ATS</vt:lpstr>
      <vt:lpstr>(12)_CONTR</vt:lpstr>
      <vt:lpstr>(13)_FACULTES</vt:lpstr>
      <vt:lpstr>(14)_ATS_T_AGE</vt:lpstr>
      <vt:lpstr>(15)_MOUV_FON</vt:lpstr>
      <vt:lpstr>(16)_RECRUT_OU</vt:lpstr>
      <vt:lpstr>Feuil1</vt:lpstr>
      <vt:lpstr>Feuil2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Administrateur</dc:creator>
  <cp:lastModifiedBy>mbi</cp:lastModifiedBy>
  <cp:lastPrinted>2018-01-29T07:38:55Z</cp:lastPrinted>
  <dcterms:created xsi:type="dcterms:W3CDTF">2015-02-05T08:42:15Z</dcterms:created>
  <dcterms:modified xsi:type="dcterms:W3CDTF">2018-01-30T21:59:44Z</dcterms:modified>
</cp:coreProperties>
</file>